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autoCompressPictures="0" defaultThemeVersion="124226"/>
  <mc:AlternateContent xmlns:mc="http://schemas.openxmlformats.org/markup-compatibility/2006">
    <mc:Choice Requires="x15">
      <x15ac:absPath xmlns:x15ac="http://schemas.microsoft.com/office/spreadsheetml/2010/11/ac" url="T:\Provost\ORSSP\SHARED\Forms_Active\Pre-Award Packet\"/>
    </mc:Choice>
  </mc:AlternateContent>
  <xr:revisionPtr revIDLastSave="0" documentId="10_ncr:100000_{1C21D4AE-F329-45FF-9FF6-901803F7F432}" xr6:coauthVersionLast="31" xr6:coauthVersionMax="31" xr10:uidLastSave="{00000000-0000-0000-0000-000000000000}"/>
  <bookViews>
    <workbookView xWindow="360" yWindow="348" windowWidth="18792" windowHeight="11700" xr2:uid="{00000000-000D-0000-FFFF-FFFF00000000}"/>
  </bookViews>
  <sheets>
    <sheet name="Revised Budget Template" sheetId="11" r:id="rId1"/>
    <sheet name="Summary linked to Detailed Budg" sheetId="10" r:id="rId2"/>
    <sheet name="Travel Calculations" sheetId="9" r:id="rId3"/>
  </sheets>
  <definedNames>
    <definedName name="_xlnm.Print_Area" localSheetId="0">'Revised Budget Template'!$A$1:$N$94</definedName>
  </definedNames>
  <calcPr calcId="179017"/>
  <extLst>
    <ext xmlns:mx="http://schemas.microsoft.com/office/mac/excel/2008/main" uri="http://schemas.microsoft.com/office/mac/excel/2008/main">
      <mx:ArchID Flags="2"/>
    </ext>
  </extLst>
</workbook>
</file>

<file path=xl/calcChain.xml><?xml version="1.0" encoding="utf-8"?>
<calcChain xmlns="http://schemas.openxmlformats.org/spreadsheetml/2006/main">
  <c r="D101" i="11" l="1"/>
  <c r="D17" i="11" l="1"/>
  <c r="D16" i="11"/>
  <c r="H77" i="11" l="1"/>
  <c r="G77" i="11"/>
  <c r="F77" i="11"/>
  <c r="E77" i="11"/>
  <c r="D77" i="11"/>
  <c r="I76" i="11"/>
  <c r="H80" i="11"/>
  <c r="G80" i="11"/>
  <c r="F80" i="11"/>
  <c r="E80" i="11"/>
  <c r="D80" i="11"/>
  <c r="I79" i="11"/>
  <c r="I77" i="11" l="1"/>
  <c r="I80" i="11"/>
  <c r="H28" i="11"/>
  <c r="G28" i="11"/>
  <c r="F28" i="11"/>
  <c r="E28" i="11"/>
  <c r="H25" i="11"/>
  <c r="G25" i="11"/>
  <c r="F25" i="11"/>
  <c r="E25" i="11"/>
  <c r="H22" i="11"/>
  <c r="G22" i="11"/>
  <c r="F22" i="11"/>
  <c r="E22" i="11"/>
  <c r="H19" i="11"/>
  <c r="F19" i="11"/>
  <c r="G19" i="11"/>
  <c r="E19" i="11"/>
  <c r="H16" i="11" l="1"/>
  <c r="G16" i="11"/>
  <c r="E16" i="11"/>
  <c r="F16" i="11"/>
  <c r="B40" i="9"/>
  <c r="B29" i="9"/>
  <c r="B18" i="9"/>
  <c r="B38" i="9"/>
  <c r="B27" i="9"/>
  <c r="B16" i="9"/>
  <c r="E101" i="11" l="1"/>
  <c r="D102" i="11"/>
  <c r="E102" i="11" s="1"/>
  <c r="F102" i="11" s="1"/>
  <c r="G102" i="11" s="1"/>
  <c r="H102" i="11" s="1"/>
  <c r="D103" i="11"/>
  <c r="E103" i="11"/>
  <c r="F103" i="11"/>
  <c r="G103" i="11" s="1"/>
  <c r="H103" i="11" s="1"/>
  <c r="D104" i="11"/>
  <c r="E104" i="11" s="1"/>
  <c r="F104" i="11" s="1"/>
  <c r="G104" i="11" s="1"/>
  <c r="H104" i="11" s="1"/>
  <c r="E100" i="11"/>
  <c r="D100" i="11"/>
  <c r="F100" i="11" l="1"/>
  <c r="G100" i="11" s="1"/>
  <c r="H100" i="11" s="1"/>
  <c r="F101" i="11"/>
  <c r="G101" i="11" s="1"/>
  <c r="H101" i="11" s="1"/>
  <c r="I87" i="11"/>
  <c r="I88" i="11"/>
  <c r="A103" i="11"/>
  <c r="A101" i="11"/>
  <c r="A102" i="11"/>
  <c r="A104" i="11"/>
  <c r="A100" i="11"/>
  <c r="E105" i="11" l="1"/>
  <c r="H105" i="11"/>
  <c r="I101" i="11"/>
  <c r="I103" i="11"/>
  <c r="F105" i="11"/>
  <c r="I104" i="11"/>
  <c r="G105" i="11"/>
  <c r="I102" i="11"/>
  <c r="I100" i="11"/>
  <c r="D105" i="11"/>
  <c r="D20" i="11"/>
  <c r="I105" i="11" l="1"/>
  <c r="E48" i="11"/>
  <c r="F48" i="11"/>
  <c r="G48" i="11"/>
  <c r="H48" i="11"/>
  <c r="E53" i="11"/>
  <c r="F53" i="11"/>
  <c r="G53" i="11"/>
  <c r="H53" i="11"/>
  <c r="E60" i="11"/>
  <c r="F60" i="11"/>
  <c r="G60" i="11"/>
  <c r="H60" i="11"/>
  <c r="E90" i="11"/>
  <c r="F90" i="11"/>
  <c r="G90" i="11"/>
  <c r="H90" i="11"/>
  <c r="D90" i="11"/>
  <c r="D35" i="11"/>
  <c r="I73" i="11"/>
  <c r="I70" i="11"/>
  <c r="I69" i="11"/>
  <c r="I66" i="11"/>
  <c r="I65" i="11"/>
  <c r="I64" i="11"/>
  <c r="I63" i="11"/>
  <c r="D74" i="11"/>
  <c r="D71" i="11"/>
  <c r="D67" i="11"/>
  <c r="I59" i="11"/>
  <c r="I58" i="11"/>
  <c r="I57" i="11"/>
  <c r="I56" i="11"/>
  <c r="D60" i="11"/>
  <c r="I52" i="11"/>
  <c r="I51" i="11"/>
  <c r="D53" i="11"/>
  <c r="I47" i="11"/>
  <c r="D48" i="11"/>
  <c r="D82" i="11" l="1"/>
  <c r="I67" i="11"/>
  <c r="I90" i="11"/>
  <c r="I86" i="11"/>
  <c r="F71" i="11" l="1"/>
  <c r="E74" i="11"/>
  <c r="E71" i="11"/>
  <c r="I48" i="11"/>
  <c r="H71" i="11"/>
  <c r="G71" i="11"/>
  <c r="G14" i="11"/>
  <c r="I71" i="11" l="1"/>
  <c r="D28" i="11"/>
  <c r="D25" i="11"/>
  <c r="I25" i="11" l="1"/>
  <c r="I28" i="11"/>
  <c r="E35" i="11"/>
  <c r="D29" i="11"/>
  <c r="D30" i="11" l="1"/>
  <c r="F35" i="11"/>
  <c r="G35" i="11" l="1"/>
  <c r="E29" i="11"/>
  <c r="D26" i="11"/>
  <c r="C30" i="11"/>
  <c r="C27" i="11"/>
  <c r="C24" i="11"/>
  <c r="C21" i="11"/>
  <c r="C18" i="11"/>
  <c r="D23" i="11"/>
  <c r="D22" i="11"/>
  <c r="I22" i="11" s="1"/>
  <c r="D19" i="11"/>
  <c r="F29" i="11" l="1"/>
  <c r="G29" i="11" s="1"/>
  <c r="H29" i="11" s="1"/>
  <c r="H35" i="11"/>
  <c r="I35" i="11" s="1"/>
  <c r="E20" i="11"/>
  <c r="E23" i="11"/>
  <c r="E24" i="11" s="1"/>
  <c r="I53" i="11"/>
  <c r="D21" i="11"/>
  <c r="E30" i="11"/>
  <c r="D18" i="11"/>
  <c r="E26" i="11"/>
  <c r="C4" i="10"/>
  <c r="D4" i="10"/>
  <c r="E4" i="10"/>
  <c r="F4" i="10"/>
  <c r="B4" i="10"/>
  <c r="D38" i="11"/>
  <c r="D36" i="11"/>
  <c r="D37" i="11"/>
  <c r="D39" i="11" l="1"/>
  <c r="F23" i="11"/>
  <c r="F24" i="11" s="1"/>
  <c r="I29" i="11"/>
  <c r="I30" i="11" s="1"/>
  <c r="E36" i="11"/>
  <c r="E37" i="11"/>
  <c r="F37" i="11" s="1"/>
  <c r="G37" i="11" s="1"/>
  <c r="H37" i="11" s="1"/>
  <c r="E38" i="11"/>
  <c r="F38" i="11" s="1"/>
  <c r="G38" i="11" s="1"/>
  <c r="H38" i="11" s="1"/>
  <c r="F26" i="11"/>
  <c r="E27" i="11"/>
  <c r="F30" i="11"/>
  <c r="G23" i="11" l="1"/>
  <c r="G24" i="11" s="1"/>
  <c r="F36" i="11"/>
  <c r="E39" i="11"/>
  <c r="I38" i="11"/>
  <c r="I37" i="11"/>
  <c r="G26" i="11"/>
  <c r="F27" i="11"/>
  <c r="G30" i="11"/>
  <c r="H23" i="11" l="1"/>
  <c r="H24" i="11" s="1"/>
  <c r="G36" i="11"/>
  <c r="F39" i="11"/>
  <c r="H26" i="11"/>
  <c r="G27" i="11"/>
  <c r="H30" i="11"/>
  <c r="I89" i="11"/>
  <c r="I85" i="11"/>
  <c r="C8" i="10"/>
  <c r="D8" i="10"/>
  <c r="E8" i="10"/>
  <c r="F8" i="10"/>
  <c r="B8" i="10"/>
  <c r="F74" i="11"/>
  <c r="G74" i="11"/>
  <c r="H74" i="11"/>
  <c r="E67" i="11"/>
  <c r="E82" i="11" s="1"/>
  <c r="F20" i="11"/>
  <c r="B6" i="10"/>
  <c r="B5" i="10"/>
  <c r="F5" i="10"/>
  <c r="E5" i="10"/>
  <c r="D5" i="10"/>
  <c r="A28" i="11"/>
  <c r="E17" i="11"/>
  <c r="A16" i="11"/>
  <c r="H14" i="11"/>
  <c r="F14" i="11"/>
  <c r="E14" i="11"/>
  <c r="I16" i="11"/>
  <c r="I23" i="11" l="1"/>
  <c r="I24" i="11" s="1"/>
  <c r="E18" i="11"/>
  <c r="G20" i="11"/>
  <c r="I74" i="11"/>
  <c r="I82" i="11" s="1"/>
  <c r="H27" i="11"/>
  <c r="I26" i="11"/>
  <c r="I27" i="11" s="1"/>
  <c r="H36" i="11"/>
  <c r="G39" i="11"/>
  <c r="C6" i="10"/>
  <c r="F21" i="11"/>
  <c r="C7" i="10"/>
  <c r="D24" i="11"/>
  <c r="D27" i="11"/>
  <c r="B7" i="10"/>
  <c r="F17" i="11"/>
  <c r="G8" i="10"/>
  <c r="D6" i="10"/>
  <c r="F67" i="11"/>
  <c r="F82" i="11" s="1"/>
  <c r="D32" i="11" l="1"/>
  <c r="E21" i="11"/>
  <c r="E32" i="11" s="1"/>
  <c r="E42" i="11" s="1"/>
  <c r="I19" i="11"/>
  <c r="H39" i="11"/>
  <c r="I39" i="11" s="1"/>
  <c r="I36" i="11"/>
  <c r="I60" i="11"/>
  <c r="G6" i="10" s="1"/>
  <c r="E6" i="10"/>
  <c r="F6" i="10"/>
  <c r="G21" i="11"/>
  <c r="H20" i="11"/>
  <c r="F18" i="11"/>
  <c r="G17" i="11"/>
  <c r="G18" i="11" s="1"/>
  <c r="G5" i="10"/>
  <c r="C5" i="10"/>
  <c r="G67" i="11"/>
  <c r="G82" i="11" s="1"/>
  <c r="D7" i="10"/>
  <c r="G32" i="11" l="1"/>
  <c r="F32" i="11"/>
  <c r="F42" i="11" s="1"/>
  <c r="D42" i="11"/>
  <c r="H21" i="11"/>
  <c r="I20" i="11"/>
  <c r="I21" i="11" s="1"/>
  <c r="B2" i="10"/>
  <c r="D43" i="11"/>
  <c r="D92" i="11" s="1"/>
  <c r="D98" i="11" s="1"/>
  <c r="E7" i="10"/>
  <c r="H17" i="11"/>
  <c r="H67" i="11"/>
  <c r="H82" i="11" s="1"/>
  <c r="G4" i="10"/>
  <c r="H18" i="11" l="1"/>
  <c r="I17" i="11"/>
  <c r="I18" i="11" s="1"/>
  <c r="I32" i="11" s="1"/>
  <c r="F7" i="10"/>
  <c r="C2" i="10"/>
  <c r="G42" i="11"/>
  <c r="B3" i="10"/>
  <c r="D93" i="11" l="1"/>
  <c r="B10" i="10" s="1"/>
  <c r="H32" i="11"/>
  <c r="H42" i="11" s="1"/>
  <c r="H43" i="11" s="1"/>
  <c r="H92" i="11" s="1"/>
  <c r="H98" i="11" s="1"/>
  <c r="G43" i="11"/>
  <c r="G92" i="11" s="1"/>
  <c r="G98" i="11" s="1"/>
  <c r="E43" i="11"/>
  <c r="E92" i="11" s="1"/>
  <c r="E98" i="11" s="1"/>
  <c r="G7" i="10"/>
  <c r="D2" i="10"/>
  <c r="E2" i="10"/>
  <c r="B9" i="10"/>
  <c r="D94" i="11" l="1"/>
  <c r="I42" i="11"/>
  <c r="H93" i="11"/>
  <c r="C9" i="10"/>
  <c r="E9" i="10"/>
  <c r="C3" i="10"/>
  <c r="F43" i="11"/>
  <c r="F92" i="11" s="1"/>
  <c r="F98" i="11" s="1"/>
  <c r="G2" i="10"/>
  <c r="F3" i="10"/>
  <c r="F9" i="10"/>
  <c r="F2" i="10"/>
  <c r="E3" i="10"/>
  <c r="H94" i="11" l="1"/>
  <c r="F10" i="10"/>
  <c r="I92" i="11"/>
  <c r="I98" i="11" s="1"/>
  <c r="G93" i="11"/>
  <c r="E93" i="11"/>
  <c r="D9" i="10"/>
  <c r="I43" i="11"/>
  <c r="G3" i="10" s="1"/>
  <c r="D3" i="10"/>
  <c r="E44" i="9"/>
  <c r="E43" i="9"/>
  <c r="E42" i="9"/>
  <c r="E41" i="9"/>
  <c r="E40" i="9"/>
  <c r="E39" i="9"/>
  <c r="E38" i="9"/>
  <c r="E33" i="9"/>
  <c r="E32" i="9"/>
  <c r="E31" i="9"/>
  <c r="E30" i="9"/>
  <c r="E29" i="9"/>
  <c r="E28" i="9"/>
  <c r="E27" i="9"/>
  <c r="E22" i="9"/>
  <c r="E21" i="9"/>
  <c r="E20" i="9"/>
  <c r="E19" i="9"/>
  <c r="E18" i="9"/>
  <c r="E17" i="9"/>
  <c r="E16" i="9"/>
  <c r="E6" i="9"/>
  <c r="E7" i="9"/>
  <c r="E8" i="9"/>
  <c r="E9" i="9"/>
  <c r="E10" i="9"/>
  <c r="E11" i="9"/>
  <c r="E5" i="9"/>
  <c r="G94" i="11" l="1"/>
  <c r="E10" i="10"/>
  <c r="E94" i="11"/>
  <c r="C10" i="10"/>
  <c r="E34" i="9"/>
  <c r="E23" i="9"/>
  <c r="E45" i="9"/>
  <c r="G9" i="10"/>
  <c r="F93" i="11"/>
  <c r="E12" i="9"/>
  <c r="F94" i="11" l="1"/>
  <c r="D10" i="10"/>
  <c r="I93" i="11"/>
  <c r="F11" i="10"/>
  <c r="I94" i="11" l="1"/>
  <c r="G10" i="10"/>
  <c r="E11" i="10"/>
  <c r="B11" i="10" l="1"/>
  <c r="C11" i="10" l="1"/>
  <c r="I9" i="10"/>
  <c r="D11" i="10" l="1"/>
  <c r="G11" i="10" s="1"/>
  <c r="I11" i="10"/>
</calcChain>
</file>

<file path=xl/sharedStrings.xml><?xml version="1.0" encoding="utf-8"?>
<sst xmlns="http://schemas.openxmlformats.org/spreadsheetml/2006/main" count="187" uniqueCount="122">
  <si>
    <t>Travel</t>
  </si>
  <si>
    <t>Other</t>
  </si>
  <si>
    <t>Total Direct Costs</t>
  </si>
  <si>
    <t>Year 1</t>
  </si>
  <si>
    <t>Total Key Personnel (Salary)</t>
  </si>
  <si>
    <t>Total Key Personnel (Fringe)</t>
  </si>
  <si>
    <t>Total Travel</t>
  </si>
  <si>
    <t>Domestic Travel</t>
  </si>
  <si>
    <t>Total Equipment</t>
  </si>
  <si>
    <t>Registration</t>
  </si>
  <si>
    <t>Airfare</t>
  </si>
  <si>
    <t>Total Student Wages</t>
  </si>
  <si>
    <t>Per Diem</t>
  </si>
  <si>
    <t>Total</t>
  </si>
  <si>
    <t>Hotel</t>
  </si>
  <si>
    <t>Mileage</t>
  </si>
  <si>
    <t>Rental Car</t>
  </si>
  <si>
    <t>Fringe</t>
  </si>
  <si>
    <t>Equipment</t>
  </si>
  <si>
    <t>Year 2</t>
  </si>
  <si>
    <t>Year 3</t>
  </si>
  <si>
    <t>Rates</t>
  </si>
  <si>
    <t>Units</t>
  </si>
  <si>
    <t># Travellers</t>
  </si>
  <si>
    <t xml:space="preserve"> (days/miles)</t>
  </si>
  <si>
    <t>TRIP #1</t>
  </si>
  <si>
    <t>TRIP #2</t>
  </si>
  <si>
    <t>TRIP #3</t>
  </si>
  <si>
    <t>TRIP #4</t>
  </si>
  <si>
    <t>Year 4</t>
  </si>
  <si>
    <t>Year 5</t>
  </si>
  <si>
    <t>Personnel (Salaries and Student Wages)</t>
  </si>
  <si>
    <t>CATEGORY</t>
  </si>
  <si>
    <t>Subawards</t>
  </si>
  <si>
    <t>Cross-check</t>
  </si>
  <si>
    <t>Indirect Costs</t>
  </si>
  <si>
    <t>TOTAL COST</t>
  </si>
  <si>
    <t>Y2</t>
  </si>
  <si>
    <t>Y3</t>
  </si>
  <si>
    <t>Y4</t>
  </si>
  <si>
    <t>Y5</t>
  </si>
  <si>
    <t>Summer FTE</t>
  </si>
  <si>
    <t># Years</t>
  </si>
  <si>
    <t>PI/PD</t>
  </si>
  <si>
    <t>Co-PI</t>
  </si>
  <si>
    <t>Research Assistant</t>
  </si>
  <si>
    <t>Summer</t>
  </si>
  <si>
    <t>Title of Project</t>
  </si>
  <si>
    <t>starting date-ending date</t>
  </si>
  <si>
    <t xml:space="preserve">Co-PI Name </t>
  </si>
  <si>
    <t>PI Name</t>
  </si>
  <si>
    <t>Total Participant Support</t>
  </si>
  <si>
    <t>D. Equipment</t>
  </si>
  <si>
    <t>E. Travel</t>
  </si>
  <si>
    <t>G. Other Direct Cost</t>
  </si>
  <si>
    <t>I. Total Direct Costs</t>
  </si>
  <si>
    <t>K. Total Costs</t>
  </si>
  <si>
    <t>Y1</t>
  </si>
  <si>
    <t>Participant Support</t>
  </si>
  <si>
    <t>Other Direct Cost</t>
  </si>
  <si>
    <t>Subtotal</t>
  </si>
  <si>
    <t>Role/Title</t>
  </si>
  <si>
    <t>Name</t>
  </si>
  <si>
    <t>Cost of Living Adjustment (COLA)'</t>
  </si>
  <si>
    <t>AY/ACAD</t>
  </si>
  <si>
    <t>Foreign Travel</t>
  </si>
  <si>
    <t>Materials/Supplies</t>
  </si>
  <si>
    <t>Total Other Direct Cost</t>
  </si>
  <si>
    <t>Subtotal Consultants</t>
  </si>
  <si>
    <t>B. Student Wages</t>
  </si>
  <si>
    <t>Faculty Name</t>
  </si>
  <si>
    <t>Staff Name</t>
  </si>
  <si>
    <t xml:space="preserve">Summer Effort </t>
  </si>
  <si>
    <t>#Months</t>
  </si>
  <si>
    <t>Subsistence</t>
  </si>
  <si>
    <t>Publication and Documentation</t>
  </si>
  <si>
    <t>Institutional Base Salary</t>
  </si>
  <si>
    <t>AY or ACAD % FTE (Course Release)*</t>
  </si>
  <si>
    <t>Subtotal Supplies/Other</t>
  </si>
  <si>
    <t>Hrs/Wk</t>
  </si>
  <si>
    <t>#Wks</t>
  </si>
  <si>
    <t>H. Sub-Award</t>
  </si>
  <si>
    <t>*Note: One academic course release is equivalent to 14.29% FTE or 1/7 of faculty time</t>
  </si>
  <si>
    <t>Total Sub-Awards</t>
  </si>
  <si>
    <t xml:space="preserve">Level 1 </t>
  </si>
  <si>
    <t xml:space="preserve">Level 2 </t>
  </si>
  <si>
    <t xml:space="preserve">Level 3 </t>
  </si>
  <si>
    <t xml:space="preserve">Level 4 </t>
  </si>
  <si>
    <t>Students Level 1</t>
  </si>
  <si>
    <t>Students Level 2</t>
  </si>
  <si>
    <t>Students Level 3</t>
  </si>
  <si>
    <t>Students Level 4</t>
  </si>
  <si>
    <t>Key Personnel</t>
  </si>
  <si>
    <t>Level</t>
  </si>
  <si>
    <t>Rate/Hr</t>
  </si>
  <si>
    <t>#Students</t>
  </si>
  <si>
    <t>Consultant 2</t>
  </si>
  <si>
    <t>Consultant 1</t>
  </si>
  <si>
    <t>Sub-Award 1</t>
  </si>
  <si>
    <t>Sub-Award 2</t>
  </si>
  <si>
    <t>Computer Services</t>
  </si>
  <si>
    <t>Subtotal Computer Services</t>
  </si>
  <si>
    <t>A. Key Personnel Salaries</t>
  </si>
  <si>
    <t>Sub-Award 3</t>
  </si>
  <si>
    <t>C. Fringe Benefits*</t>
  </si>
  <si>
    <t>Modified Total Direct Cost (MTDC) Base</t>
  </si>
  <si>
    <t xml:space="preserve">Sub-Award 4 </t>
  </si>
  <si>
    <t>Total Sub-Award IDC Base</t>
  </si>
  <si>
    <t>Sub-Award 5</t>
  </si>
  <si>
    <t>**Seattle University's federally negotiated fringe benefit rate is 28.4%; this applies to both federal and private grants.</t>
  </si>
  <si>
    <t>Key Personnel (28.4%)*</t>
  </si>
  <si>
    <t>Subtotal Rental Costs</t>
  </si>
  <si>
    <t>Rental Costs</t>
  </si>
  <si>
    <t>Tuition/Scholarships</t>
  </si>
  <si>
    <t>Subtotal Tuition/Scholarships</t>
  </si>
  <si>
    <t>Participant Stipends</t>
  </si>
  <si>
    <t>Participant Travel</t>
  </si>
  <si>
    <t>F. Participant Support***</t>
  </si>
  <si>
    <t>***Participants are conference attendees or trainees. SU employees or students do not qualify as participants.</t>
  </si>
  <si>
    <t>J. Indirect Costs (IDC)****</t>
  </si>
  <si>
    <t xml:space="preserve">****Seattle University's federally negotiated indirect cost rate is 42% of Modified Total Direct Costs (MTDC). MTDC excludes equipment, capital expenditures, charges for patient care, rental costs, tuition remission, scholarships and fellowships, participant support costs and the portion of each subaward in excess of $25,000.  </t>
  </si>
  <si>
    <t>Student Wages, FY19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</si>
</sst>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_(&quot;$&quot;* #,##0_);_(&quot;$&quot;* \(#,##0\);_(&quot;$&quot;* &quot;-&quot;??_);_(@_)"/>
    <numFmt numFmtId="165" formatCode="_(&quot;$&quot;* #,##0.00_);_(&quot;$&quot;* \(#,##0.00\);_(&quot;$&quot;* &quot;-&quot;_);_(@_)"/>
    <numFmt numFmtId="166" formatCode="0.0"/>
    <numFmt numFmtId="167" formatCode="_(&quot;$&quot;* #,##0.000_);_(&quot;$&quot;* \(#,##0.000\);_(&quot;$&quot;* &quot;-&quot;??_);_(@_)"/>
  </numFmts>
  <fonts count="10" x14ac:knownFonts="1">
    <font>
      <sz val="11"/>
      <color theme="1"/>
      <name val="Calibri"/>
      <family val="2"/>
      <scheme val="minor"/>
    </font>
    <font>
      <sz val="11"/>
      <color theme="1"/>
      <name val="Calibri"/>
      <family val="2"/>
      <scheme val="minor"/>
    </font>
    <font>
      <b/>
      <sz val="10"/>
      <color indexed="8"/>
      <name val="Arial"/>
      <family val="2"/>
    </font>
    <font>
      <sz val="10"/>
      <color indexed="8"/>
      <name val="Arial"/>
      <family val="2"/>
    </font>
    <font>
      <b/>
      <sz val="11"/>
      <color theme="1"/>
      <name val="Calibri"/>
      <family val="2"/>
      <scheme val="minor"/>
    </font>
    <font>
      <i/>
      <sz val="11"/>
      <color theme="1"/>
      <name val="Calibri"/>
      <family val="2"/>
      <scheme val="minor"/>
    </font>
    <font>
      <sz val="10"/>
      <color rgb="FF000000"/>
      <name val="Arial"/>
      <family val="2"/>
    </font>
    <font>
      <i/>
      <sz val="10"/>
      <color indexed="8"/>
      <name val="Arial"/>
      <family val="2"/>
    </font>
    <font>
      <b/>
      <u/>
      <sz val="10"/>
      <color indexed="8"/>
      <name val="Arial"/>
      <family val="2"/>
    </font>
    <font>
      <b/>
      <sz val="10"/>
      <color rgb="FF000000"/>
      <name val="Arial"/>
      <family val="2"/>
    </font>
  </fonts>
  <fills count="13">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59999389629810485"/>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155">
    <xf numFmtId="0" fontId="0" fillId="0" borderId="0" xfId="0"/>
    <xf numFmtId="0" fontId="3" fillId="0" borderId="0" xfId="0" applyFont="1" applyProtection="1">
      <protection locked="0"/>
    </xf>
    <xf numFmtId="42" fontId="3" fillId="0" borderId="0" xfId="0" applyNumberFormat="1" applyFont="1" applyProtection="1">
      <protection locked="0"/>
    </xf>
    <xf numFmtId="42" fontId="3" fillId="0" borderId="0" xfId="1" applyNumberFormat="1" applyFont="1" applyProtection="1"/>
    <xf numFmtId="2" fontId="3" fillId="0" borderId="0" xfId="0" applyNumberFormat="1" applyFont="1" applyProtection="1">
      <protection locked="0"/>
    </xf>
    <xf numFmtId="42" fontId="3" fillId="0" borderId="1" xfId="1" applyNumberFormat="1" applyFont="1" applyBorder="1" applyProtection="1"/>
    <xf numFmtId="164" fontId="3" fillId="0" borderId="0" xfId="0" applyNumberFormat="1" applyFont="1" applyProtection="1">
      <protection locked="0"/>
    </xf>
    <xf numFmtId="42" fontId="2" fillId="0" borderId="0" xfId="0" applyNumberFormat="1" applyFont="1" applyProtection="1">
      <protection locked="0"/>
    </xf>
    <xf numFmtId="42" fontId="3" fillId="0" borderId="0" xfId="0" applyNumberFormat="1" applyFont="1" applyProtection="1"/>
    <xf numFmtId="44" fontId="3" fillId="0" borderId="0" xfId="0" applyNumberFormat="1" applyFont="1" applyProtection="1"/>
    <xf numFmtId="42" fontId="2" fillId="0" borderId="0" xfId="1" applyNumberFormat="1" applyFont="1" applyProtection="1"/>
    <xf numFmtId="42" fontId="2" fillId="0" borderId="0" xfId="0" applyNumberFormat="1" applyFont="1" applyProtection="1"/>
    <xf numFmtId="0" fontId="2" fillId="0" borderId="0" xfId="0" applyFont="1" applyProtection="1">
      <protection locked="0"/>
    </xf>
    <xf numFmtId="1" fontId="3" fillId="0" borderId="0" xfId="0" applyNumberFormat="1" applyFont="1" applyProtection="1">
      <protection locked="0"/>
    </xf>
    <xf numFmtId="0" fontId="2" fillId="0" borderId="0" xfId="0" applyFont="1" applyProtection="1"/>
    <xf numFmtId="0" fontId="2" fillId="0" borderId="2" xfId="0" applyFont="1" applyBorder="1" applyProtection="1"/>
    <xf numFmtId="44" fontId="2" fillId="0" borderId="0" xfId="0" applyNumberFormat="1" applyFont="1" applyProtection="1">
      <protection locked="0"/>
    </xf>
    <xf numFmtId="44" fontId="4" fillId="0" borderId="0" xfId="1" applyFont="1"/>
    <xf numFmtId="44" fontId="4" fillId="2" borderId="0" xfId="0" applyNumberFormat="1" applyFont="1" applyFill="1"/>
    <xf numFmtId="42" fontId="0" fillId="0" borderId="0" xfId="0" applyNumberFormat="1"/>
    <xf numFmtId="0" fontId="4" fillId="0" borderId="0" xfId="0" applyFont="1"/>
    <xf numFmtId="42" fontId="4" fillId="0" borderId="0" xfId="0" applyNumberFormat="1" applyFont="1"/>
    <xf numFmtId="0" fontId="5" fillId="0" borderId="0" xfId="0" applyFont="1"/>
    <xf numFmtId="42" fontId="5" fillId="0" borderId="0" xfId="0" applyNumberFormat="1" applyFont="1"/>
    <xf numFmtId="44" fontId="0" fillId="0" borderId="0" xfId="1" applyFont="1"/>
    <xf numFmtId="44" fontId="0" fillId="2" borderId="0" xfId="1" applyFont="1" applyFill="1"/>
    <xf numFmtId="42" fontId="2" fillId="0" borderId="0" xfId="0" applyNumberFormat="1" applyFont="1" applyBorder="1" applyProtection="1"/>
    <xf numFmtId="0" fontId="3" fillId="0" borderId="0" xfId="0" applyFont="1" applyAlignment="1" applyProtection="1">
      <alignment horizontal="center"/>
      <protection locked="0"/>
    </xf>
    <xf numFmtId="0" fontId="2" fillId="0" borderId="1" xfId="0" applyFont="1" applyBorder="1" applyProtection="1">
      <protection locked="0"/>
    </xf>
    <xf numFmtId="0" fontId="3" fillId="0" borderId="1" xfId="0" applyFont="1" applyBorder="1" applyProtection="1">
      <protection locked="0"/>
    </xf>
    <xf numFmtId="0" fontId="0" fillId="0" borderId="0" xfId="0" applyAlignment="1">
      <alignment horizontal="center"/>
    </xf>
    <xf numFmtId="42" fontId="2" fillId="0" borderId="0" xfId="0" applyNumberFormat="1" applyFont="1" applyAlignment="1" applyProtection="1">
      <alignment horizontal="center"/>
      <protection locked="0"/>
    </xf>
    <xf numFmtId="164" fontId="2" fillId="0" borderId="0" xfId="0" applyNumberFormat="1" applyFont="1" applyBorder="1" applyAlignment="1" applyProtection="1">
      <alignment horizontal="center" wrapText="1"/>
      <protection locked="0"/>
    </xf>
    <xf numFmtId="0" fontId="2" fillId="0" borderId="0" xfId="0" applyFont="1" applyAlignment="1" applyProtection="1">
      <alignment horizontal="center"/>
      <protection locked="0"/>
    </xf>
    <xf numFmtId="42" fontId="3" fillId="0" borderId="0" xfId="1" applyNumberFormat="1" applyFont="1" applyProtection="1">
      <protection locked="0"/>
    </xf>
    <xf numFmtId="10" fontId="3" fillId="0" borderId="0" xfId="0" applyNumberFormat="1" applyFont="1" applyProtection="1">
      <protection locked="0"/>
    </xf>
    <xf numFmtId="10" fontId="3" fillId="0" borderId="0" xfId="1" applyNumberFormat="1" applyFont="1" applyProtection="1">
      <protection locked="0"/>
    </xf>
    <xf numFmtId="2" fontId="3" fillId="0" borderId="0" xfId="1" applyNumberFormat="1" applyFont="1" applyProtection="1">
      <protection locked="0"/>
    </xf>
    <xf numFmtId="0" fontId="3" fillId="0" borderId="0" xfId="0" applyFont="1" applyProtection="1"/>
    <xf numFmtId="0" fontId="3" fillId="0" borderId="1" xfId="0" applyFont="1" applyBorder="1" applyAlignment="1" applyProtection="1">
      <alignment horizontal="center"/>
      <protection locked="0"/>
    </xf>
    <xf numFmtId="42" fontId="2" fillId="0" borderId="1" xfId="0" applyNumberFormat="1" applyFont="1" applyBorder="1" applyAlignment="1" applyProtection="1">
      <alignment horizontal="center"/>
    </xf>
    <xf numFmtId="42" fontId="2" fillId="0" borderId="0" xfId="0" applyNumberFormat="1" applyFont="1" applyBorder="1" applyAlignment="1" applyProtection="1">
      <alignment horizontal="center"/>
    </xf>
    <xf numFmtId="44" fontId="3" fillId="0" borderId="0" xfId="0" applyNumberFormat="1" applyFont="1" applyAlignment="1" applyProtection="1">
      <alignment horizontal="center"/>
      <protection locked="0"/>
    </xf>
    <xf numFmtId="164" fontId="2" fillId="0" borderId="0" xfId="0" applyNumberFormat="1" applyFont="1" applyProtection="1">
      <protection locked="0"/>
    </xf>
    <xf numFmtId="0" fontId="3" fillId="0" borderId="0" xfId="0" applyFont="1" applyBorder="1" applyProtection="1"/>
    <xf numFmtId="42" fontId="3" fillId="0" borderId="1" xfId="0" applyNumberFormat="1" applyFont="1" applyBorder="1" applyProtection="1"/>
    <xf numFmtId="42" fontId="3" fillId="0" borderId="0" xfId="0" applyNumberFormat="1" applyFont="1" applyBorder="1" applyProtection="1"/>
    <xf numFmtId="0" fontId="3" fillId="0" borderId="1" xfId="0" applyFont="1" applyBorder="1" applyProtection="1"/>
    <xf numFmtId="42" fontId="3" fillId="0" borderId="0" xfId="1" applyNumberFormat="1" applyFont="1" applyBorder="1" applyProtection="1">
      <protection locked="0"/>
    </xf>
    <xf numFmtId="42" fontId="3" fillId="0" borderId="1" xfId="1" applyNumberFormat="1" applyFont="1" applyBorder="1" applyProtection="1">
      <protection locked="0"/>
    </xf>
    <xf numFmtId="10" fontId="2" fillId="0" borderId="0" xfId="0" applyNumberFormat="1" applyFont="1" applyProtection="1"/>
    <xf numFmtId="0" fontId="2" fillId="0" borderId="1" xfId="0" applyFont="1" applyBorder="1" applyProtection="1"/>
    <xf numFmtId="42" fontId="2" fillId="3" borderId="1" xfId="0" applyNumberFormat="1" applyFont="1" applyFill="1" applyBorder="1" applyAlignment="1" applyProtection="1">
      <alignment horizontal="center"/>
      <protection locked="0"/>
    </xf>
    <xf numFmtId="42" fontId="2" fillId="4" borderId="0" xfId="0" applyNumberFormat="1" applyFont="1" applyFill="1" applyAlignment="1" applyProtection="1">
      <alignment horizontal="center"/>
      <protection locked="0"/>
    </xf>
    <xf numFmtId="42" fontId="2" fillId="4" borderId="1" xfId="0" applyNumberFormat="1" applyFont="1" applyFill="1" applyBorder="1" applyAlignment="1" applyProtection="1">
      <alignment horizontal="center"/>
      <protection locked="0"/>
    </xf>
    <xf numFmtId="42" fontId="3" fillId="4" borderId="0" xfId="1" applyNumberFormat="1" applyFont="1" applyFill="1" applyProtection="1">
      <protection locked="0"/>
    </xf>
    <xf numFmtId="10" fontId="3" fillId="3" borderId="0" xfId="0" applyNumberFormat="1" applyFont="1" applyFill="1" applyProtection="1">
      <protection locked="0"/>
    </xf>
    <xf numFmtId="2" fontId="3" fillId="5" borderId="0" xfId="0" applyNumberFormat="1" applyFont="1" applyFill="1" applyProtection="1">
      <protection locked="0"/>
    </xf>
    <xf numFmtId="10" fontId="3" fillId="5" borderId="0" xfId="1" applyNumberFormat="1" applyFont="1" applyFill="1" applyProtection="1">
      <protection locked="0"/>
    </xf>
    <xf numFmtId="0" fontId="2" fillId="5" borderId="1" xfId="0" applyFont="1" applyFill="1" applyBorder="1" applyAlignment="1" applyProtection="1">
      <alignment horizontal="center"/>
      <protection locked="0"/>
    </xf>
    <xf numFmtId="42" fontId="2" fillId="5" borderId="1" xfId="0" applyNumberFormat="1" applyFont="1" applyFill="1" applyBorder="1" applyAlignment="1" applyProtection="1">
      <alignment horizontal="center"/>
      <protection locked="0"/>
    </xf>
    <xf numFmtId="0" fontId="3" fillId="6" borderId="0" xfId="0" applyFont="1" applyFill="1" applyProtection="1">
      <protection locked="0"/>
    </xf>
    <xf numFmtId="164" fontId="2" fillId="6" borderId="1" xfId="0" applyNumberFormat="1" applyFont="1" applyFill="1" applyBorder="1" applyAlignment="1" applyProtection="1">
      <alignment horizontal="center" wrapText="1"/>
      <protection locked="0"/>
    </xf>
    <xf numFmtId="0" fontId="3" fillId="7" borderId="0" xfId="0" applyFont="1" applyFill="1" applyProtection="1">
      <protection locked="0"/>
    </xf>
    <xf numFmtId="0" fontId="2" fillId="7" borderId="1" xfId="0" applyFont="1" applyFill="1" applyBorder="1" applyAlignment="1" applyProtection="1">
      <alignment horizontal="center"/>
      <protection locked="0"/>
    </xf>
    <xf numFmtId="42" fontId="2" fillId="0" borderId="1" xfId="1" applyNumberFormat="1" applyFont="1" applyBorder="1" applyProtection="1"/>
    <xf numFmtId="42" fontId="2" fillId="0" borderId="1" xfId="0" applyNumberFormat="1" applyFont="1" applyBorder="1" applyProtection="1"/>
    <xf numFmtId="0" fontId="0" fillId="0" borderId="1" xfId="0" applyBorder="1"/>
    <xf numFmtId="42" fontId="0" fillId="0" borderId="1" xfId="0" applyNumberFormat="1" applyBorder="1"/>
    <xf numFmtId="42" fontId="3" fillId="0" borderId="0" xfId="1" applyNumberFormat="1" applyFont="1" applyBorder="1" applyProtection="1"/>
    <xf numFmtId="164" fontId="3" fillId="0" borderId="0" xfId="1" applyNumberFormat="1" applyFont="1" applyBorder="1" applyProtection="1">
      <protection locked="0"/>
    </xf>
    <xf numFmtId="1" fontId="3" fillId="6" borderId="0" xfId="0" applyNumberFormat="1" applyFont="1" applyFill="1" applyAlignment="1" applyProtection="1">
      <alignment horizontal="center"/>
      <protection locked="0"/>
    </xf>
    <xf numFmtId="44" fontId="3" fillId="0" borderId="0" xfId="1" applyFont="1" applyAlignment="1" applyProtection="1">
      <alignment horizontal="left"/>
    </xf>
    <xf numFmtId="44" fontId="3" fillId="0" borderId="0" xfId="1" applyFont="1" applyBorder="1" applyAlignment="1" applyProtection="1">
      <alignment horizontal="left"/>
    </xf>
    <xf numFmtId="44" fontId="3" fillId="0" borderId="1" xfId="1" applyFont="1" applyBorder="1" applyAlignment="1" applyProtection="1">
      <alignment horizontal="left"/>
    </xf>
    <xf numFmtId="0" fontId="3" fillId="9" borderId="0" xfId="0" applyFont="1" applyFill="1" applyProtection="1">
      <protection locked="0"/>
    </xf>
    <xf numFmtId="0" fontId="3" fillId="9" borderId="0" xfId="0" applyFont="1" applyFill="1" applyProtection="1"/>
    <xf numFmtId="44" fontId="3" fillId="9" borderId="0" xfId="1" applyFont="1" applyFill="1" applyBorder="1" applyAlignment="1" applyProtection="1">
      <alignment horizontal="left"/>
    </xf>
    <xf numFmtId="0" fontId="2" fillId="9" borderId="0" xfId="0" applyFont="1" applyFill="1" applyProtection="1"/>
    <xf numFmtId="0" fontId="3" fillId="10" borderId="0" xfId="0" applyFont="1" applyFill="1" applyProtection="1">
      <protection locked="0"/>
    </xf>
    <xf numFmtId="0" fontId="2" fillId="10" borderId="0" xfId="0" applyFont="1" applyFill="1" applyProtection="1">
      <protection locked="0"/>
    </xf>
    <xf numFmtId="0" fontId="2" fillId="10" borderId="0" xfId="0" applyFont="1" applyFill="1" applyProtection="1"/>
    <xf numFmtId="44" fontId="2" fillId="10" borderId="0" xfId="1" applyFont="1" applyFill="1" applyBorder="1" applyAlignment="1" applyProtection="1">
      <alignment horizontal="left"/>
    </xf>
    <xf numFmtId="0" fontId="2" fillId="10" borderId="0" xfId="0" applyFont="1" applyFill="1" applyBorder="1" applyProtection="1">
      <protection locked="0"/>
    </xf>
    <xf numFmtId="2" fontId="2" fillId="0" borderId="0" xfId="1" applyNumberFormat="1" applyFont="1" applyAlignment="1" applyProtection="1">
      <alignment horizontal="left"/>
    </xf>
    <xf numFmtId="42" fontId="2" fillId="10" borderId="0" xfId="1" applyNumberFormat="1" applyFont="1" applyFill="1" applyProtection="1"/>
    <xf numFmtId="42" fontId="2" fillId="10" borderId="0" xfId="0" applyNumberFormat="1" applyFont="1" applyFill="1" applyProtection="1"/>
    <xf numFmtId="0" fontId="3" fillId="0" borderId="0" xfId="0" applyFont="1" applyBorder="1" applyProtection="1">
      <protection locked="0"/>
    </xf>
    <xf numFmtId="165" fontId="3" fillId="0" borderId="1" xfId="1" applyNumberFormat="1" applyFont="1" applyBorder="1" applyProtection="1"/>
    <xf numFmtId="165" fontId="3" fillId="0" borderId="1" xfId="0" applyNumberFormat="1" applyFont="1" applyBorder="1" applyProtection="1"/>
    <xf numFmtId="165" fontId="2" fillId="0" borderId="0" xfId="1" applyNumberFormat="1" applyFont="1" applyProtection="1"/>
    <xf numFmtId="165" fontId="2" fillId="0" borderId="0" xfId="0" applyNumberFormat="1" applyFont="1" applyProtection="1"/>
    <xf numFmtId="0" fontId="7" fillId="0" borderId="0" xfId="0" applyFont="1" applyProtection="1">
      <protection locked="0"/>
    </xf>
    <xf numFmtId="0" fontId="2" fillId="11" borderId="1" xfId="0" applyFont="1" applyFill="1" applyBorder="1" applyAlignment="1" applyProtection="1">
      <alignment horizontal="center"/>
      <protection locked="0"/>
    </xf>
    <xf numFmtId="0" fontId="3" fillId="11" borderId="0" xfId="0" applyFont="1" applyFill="1" applyProtection="1">
      <protection locked="0"/>
    </xf>
    <xf numFmtId="0" fontId="8" fillId="11" borderId="0" xfId="0" applyFont="1" applyFill="1" applyProtection="1">
      <protection locked="0"/>
    </xf>
    <xf numFmtId="0" fontId="8" fillId="8" borderId="0" xfId="0" applyFont="1" applyFill="1" applyAlignment="1" applyProtection="1">
      <alignment horizontal="left" vertical="top"/>
      <protection locked="0"/>
    </xf>
    <xf numFmtId="0" fontId="3" fillId="8" borderId="0" xfId="0" applyFont="1" applyFill="1" applyAlignment="1" applyProtection="1">
      <alignment vertical="top"/>
      <protection locked="0"/>
    </xf>
    <xf numFmtId="42" fontId="2" fillId="8" borderId="0" xfId="0" applyNumberFormat="1" applyFont="1" applyFill="1" applyAlignment="1" applyProtection="1">
      <alignment horizontal="left" vertical="top" wrapText="1"/>
      <protection locked="0"/>
    </xf>
    <xf numFmtId="0" fontId="2" fillId="0" borderId="0" xfId="0" applyFont="1" applyAlignment="1" applyProtection="1">
      <alignment horizontal="left"/>
      <protection locked="0"/>
    </xf>
    <xf numFmtId="0" fontId="3" fillId="0" borderId="0" xfId="0" applyFont="1" applyAlignment="1" applyProtection="1">
      <alignment horizontal="left"/>
      <protection locked="0"/>
    </xf>
    <xf numFmtId="42" fontId="3" fillId="0" borderId="0" xfId="1" applyNumberFormat="1" applyFont="1" applyAlignment="1" applyProtection="1">
      <alignment horizontal="left"/>
      <protection locked="0"/>
    </xf>
    <xf numFmtId="42" fontId="2" fillId="0" borderId="0" xfId="0" applyNumberFormat="1" applyFont="1" applyAlignment="1" applyProtection="1">
      <alignment horizontal="left"/>
      <protection locked="0"/>
    </xf>
    <xf numFmtId="0" fontId="2" fillId="8" borderId="0" xfId="0" applyFont="1" applyFill="1" applyAlignment="1" applyProtection="1">
      <alignment horizontal="left" vertical="top" wrapText="1"/>
      <protection locked="0"/>
    </xf>
    <xf numFmtId="44" fontId="2" fillId="8" borderId="0" xfId="0" applyNumberFormat="1" applyFont="1" applyFill="1" applyAlignment="1" applyProtection="1">
      <alignment horizontal="left" vertical="top"/>
    </xf>
    <xf numFmtId="2" fontId="3" fillId="8" borderId="0" xfId="0" applyNumberFormat="1" applyFont="1" applyFill="1" applyAlignment="1" applyProtection="1">
      <alignment horizontal="left" vertical="top"/>
      <protection locked="0"/>
    </xf>
    <xf numFmtId="0" fontId="3" fillId="8" borderId="0" xfId="0" applyFont="1" applyFill="1" applyAlignment="1" applyProtection="1">
      <alignment horizontal="left" vertical="top"/>
      <protection locked="0"/>
    </xf>
    <xf numFmtId="10" fontId="7" fillId="0" borderId="0" xfId="1" applyNumberFormat="1" applyFont="1" applyProtection="1">
      <protection locked="0"/>
    </xf>
    <xf numFmtId="165" fontId="3" fillId="0" borderId="0" xfId="1" applyNumberFormat="1" applyFont="1" applyBorder="1" applyProtection="1">
      <protection locked="0"/>
    </xf>
    <xf numFmtId="165" fontId="3" fillId="0" borderId="0" xfId="1" applyNumberFormat="1" applyFont="1" applyBorder="1" applyProtection="1"/>
    <xf numFmtId="165" fontId="3" fillId="0" borderId="1" xfId="1" applyNumberFormat="1" applyFont="1" applyBorder="1" applyProtection="1">
      <protection locked="0"/>
    </xf>
    <xf numFmtId="164" fontId="2" fillId="0" borderId="0" xfId="1" applyNumberFormat="1" applyFont="1" applyAlignment="1" applyProtection="1">
      <alignment horizontal="left"/>
    </xf>
    <xf numFmtId="166" fontId="3" fillId="8" borderId="0" xfId="0" applyNumberFormat="1" applyFont="1" applyFill="1" applyAlignment="1" applyProtection="1">
      <alignment horizontal="left" vertical="top"/>
      <protection locked="0"/>
    </xf>
    <xf numFmtId="164" fontId="3" fillId="0" borderId="0" xfId="1" applyNumberFormat="1" applyFont="1" applyBorder="1" applyAlignment="1" applyProtection="1">
      <alignment horizontal="left"/>
      <protection locked="0"/>
    </xf>
    <xf numFmtId="0" fontId="2" fillId="0" borderId="0" xfId="0" applyFont="1" applyBorder="1" applyProtection="1"/>
    <xf numFmtId="10" fontId="2" fillId="0" borderId="0" xfId="0" applyNumberFormat="1" applyFont="1" applyAlignment="1" applyProtection="1">
      <alignment horizontal="center"/>
      <protection locked="0"/>
    </xf>
    <xf numFmtId="0" fontId="2" fillId="4" borderId="0" xfId="0" applyFont="1" applyFill="1" applyProtection="1"/>
    <xf numFmtId="42" fontId="2" fillId="0" borderId="0" xfId="1" applyNumberFormat="1" applyFont="1" applyProtection="1">
      <protection locked="0"/>
    </xf>
    <xf numFmtId="42" fontId="2" fillId="0" borderId="0" xfId="1" applyNumberFormat="1" applyFont="1" applyFill="1" applyProtection="1"/>
    <xf numFmtId="0" fontId="2" fillId="0" borderId="0" xfId="0" applyFont="1" applyFill="1" applyProtection="1">
      <protection locked="0"/>
    </xf>
    <xf numFmtId="42" fontId="2" fillId="0" borderId="0" xfId="1" applyNumberFormat="1" applyFont="1" applyFill="1" applyAlignment="1" applyProtection="1">
      <alignment horizontal="center"/>
    </xf>
    <xf numFmtId="0" fontId="2" fillId="0" borderId="0" xfId="0" applyFont="1" applyFill="1" applyAlignment="1" applyProtection="1">
      <alignment horizontal="center"/>
      <protection locked="0"/>
    </xf>
    <xf numFmtId="10" fontId="2" fillId="0" borderId="2" xfId="0" applyNumberFormat="1" applyFont="1" applyBorder="1" applyAlignment="1" applyProtection="1">
      <alignment horizontal="center"/>
    </xf>
    <xf numFmtId="42" fontId="3" fillId="0" borderId="2" xfId="1" applyNumberFormat="1" applyFont="1" applyBorder="1" applyProtection="1"/>
    <xf numFmtId="42" fontId="3" fillId="0" borderId="2" xfId="0" applyNumberFormat="1" applyFont="1" applyBorder="1" applyProtection="1"/>
    <xf numFmtId="42" fontId="7" fillId="0" borderId="0" xfId="0" applyNumberFormat="1" applyFont="1" applyProtection="1">
      <protection locked="0"/>
    </xf>
    <xf numFmtId="164" fontId="7" fillId="0" borderId="0" xfId="0" applyNumberFormat="1" applyFont="1" applyProtection="1">
      <protection locked="0"/>
    </xf>
    <xf numFmtId="0" fontId="2" fillId="12" borderId="0" xfId="0" applyFont="1" applyFill="1" applyProtection="1"/>
    <xf numFmtId="42" fontId="6" fillId="12" borderId="0" xfId="0" applyNumberFormat="1" applyFont="1" applyFill="1" applyProtection="1">
      <protection locked="0"/>
    </xf>
    <xf numFmtId="42" fontId="3" fillId="0" borderId="0" xfId="0" applyNumberFormat="1" applyFont="1" applyFill="1" applyBorder="1" applyProtection="1"/>
    <xf numFmtId="0" fontId="3" fillId="12" borderId="0" xfId="0" applyFont="1" applyFill="1" applyProtection="1"/>
    <xf numFmtId="0" fontId="2" fillId="0" borderId="0" xfId="0" applyFont="1" applyFill="1" applyProtection="1"/>
    <xf numFmtId="42" fontId="6" fillId="0" borderId="0" xfId="0" applyNumberFormat="1" applyFont="1" applyFill="1" applyProtection="1">
      <protection locked="0"/>
    </xf>
    <xf numFmtId="0" fontId="7" fillId="0" borderId="0" xfId="0" applyFont="1" applyAlignment="1" applyProtection="1">
      <alignment wrapText="1"/>
      <protection locked="0"/>
    </xf>
    <xf numFmtId="0" fontId="5" fillId="0" borderId="0" xfId="0" applyFont="1" applyAlignment="1">
      <alignment wrapText="1"/>
    </xf>
    <xf numFmtId="42" fontId="9" fillId="12" borderId="0" xfId="0" applyNumberFormat="1" applyFont="1" applyFill="1" applyProtection="1">
      <protection locked="0"/>
    </xf>
    <xf numFmtId="42" fontId="2" fillId="12" borderId="0" xfId="0" applyNumberFormat="1" applyFont="1" applyFill="1" applyBorder="1" applyProtection="1"/>
    <xf numFmtId="42" fontId="9" fillId="4" borderId="0" xfId="0" applyNumberFormat="1" applyFont="1" applyFill="1" applyProtection="1">
      <protection locked="0"/>
    </xf>
    <xf numFmtId="167" fontId="0" fillId="2" borderId="0" xfId="1" applyNumberFormat="1" applyFont="1" applyFill="1"/>
    <xf numFmtId="42" fontId="2" fillId="0" borderId="0" xfId="0" applyNumberFormat="1" applyFont="1" applyFill="1" applyProtection="1"/>
    <xf numFmtId="0" fontId="3" fillId="12" borderId="2" xfId="0" applyFont="1" applyFill="1" applyBorder="1" applyProtection="1"/>
    <xf numFmtId="0" fontId="2" fillId="12" borderId="2" xfId="0" applyFont="1" applyFill="1" applyBorder="1" applyProtection="1"/>
    <xf numFmtId="42" fontId="6" fillId="12" borderId="2" xfId="0" applyNumberFormat="1" applyFont="1" applyFill="1" applyBorder="1" applyProtection="1">
      <protection locked="0"/>
    </xf>
    <xf numFmtId="0" fontId="7" fillId="0" borderId="0" xfId="0" applyFont="1" applyProtection="1"/>
    <xf numFmtId="0" fontId="7" fillId="0" borderId="0" xfId="0" applyFont="1" applyAlignment="1" applyProtection="1">
      <alignment wrapText="1"/>
      <protection locked="0"/>
    </xf>
    <xf numFmtId="0" fontId="5" fillId="0" borderId="0" xfId="0" applyFont="1" applyAlignment="1">
      <alignment wrapText="1"/>
    </xf>
    <xf numFmtId="42" fontId="2" fillId="0" borderId="0" xfId="0" applyNumberFormat="1" applyFont="1" applyAlignment="1" applyProtection="1">
      <alignment horizontal="center" wrapText="1"/>
      <protection locked="0"/>
    </xf>
    <xf numFmtId="0" fontId="0" fillId="0" borderId="0" xfId="0" applyAlignment="1">
      <alignment horizontal="center" wrapText="1"/>
    </xf>
    <xf numFmtId="42" fontId="2" fillId="0" borderId="0" xfId="0" applyNumberFormat="1" applyFont="1" applyAlignment="1" applyProtection="1">
      <alignment horizontal="center"/>
      <protection locked="0"/>
    </xf>
    <xf numFmtId="0" fontId="0" fillId="0" borderId="0" xfId="0" applyAlignment="1">
      <alignment horizontal="center"/>
    </xf>
    <xf numFmtId="0" fontId="4" fillId="3" borderId="0" xfId="0" applyFont="1" applyFill="1" applyAlignment="1">
      <alignment horizontal="center"/>
    </xf>
    <xf numFmtId="164" fontId="2" fillId="5" borderId="0" xfId="0" applyNumberFormat="1" applyFont="1" applyFill="1" applyAlignment="1" applyProtection="1">
      <alignment horizontal="center"/>
      <protection locked="0"/>
    </xf>
    <xf numFmtId="0" fontId="4" fillId="5" borderId="0" xfId="0" applyFont="1" applyFill="1" applyAlignment="1">
      <alignment horizontal="center"/>
    </xf>
    <xf numFmtId="0" fontId="2" fillId="0" borderId="0" xfId="0" applyFont="1" applyAlignment="1" applyProtection="1">
      <alignment horizontal="center"/>
    </xf>
    <xf numFmtId="0" fontId="4" fillId="0" borderId="0" xfId="0" applyFont="1" applyAlignment="1">
      <alignment horizontal="center"/>
    </xf>
  </cellXfs>
  <cellStyles count="2">
    <cellStyle name="Currency" xfId="1" builtinId="4"/>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8"/>
  <sheetViews>
    <sheetView tabSelected="1" topLeftCell="A19" workbookViewId="0">
      <selection activeCell="J38" sqref="J38"/>
    </sheetView>
  </sheetViews>
  <sheetFormatPr defaultColWidth="8.88671875" defaultRowHeight="13.2" x14ac:dyDescent="0.25"/>
  <cols>
    <col min="1" max="1" width="15.88671875" style="1" customWidth="1"/>
    <col min="2" max="2" width="12.109375" style="1" customWidth="1"/>
    <col min="3" max="3" width="26.44140625" style="1" customWidth="1"/>
    <col min="4" max="6" width="13.6640625" style="2" customWidth="1"/>
    <col min="7" max="9" width="13.6640625" style="6" customWidth="1"/>
    <col min="10" max="10" width="17.6640625" style="6" customWidth="1"/>
    <col min="11" max="11" width="9.88671875" style="1" customWidth="1"/>
    <col min="12" max="12" width="11.88671875" style="1" customWidth="1"/>
    <col min="13" max="13" width="9.88671875" style="1" bestFit="1" customWidth="1"/>
    <col min="14" max="14" width="7.33203125" style="1" bestFit="1" customWidth="1"/>
    <col min="15" max="16384" width="8.88671875" style="1"/>
  </cols>
  <sheetData>
    <row r="1" spans="1:14" ht="27.75" customHeight="1" x14ac:dyDescent="0.3">
      <c r="D1" s="146" t="s">
        <v>47</v>
      </c>
      <c r="E1" s="147"/>
    </row>
    <row r="2" spans="1:14" ht="14.4" x14ac:dyDescent="0.3">
      <c r="D2" s="148" t="s">
        <v>48</v>
      </c>
      <c r="E2" s="149"/>
    </row>
    <row r="3" spans="1:14" ht="14.4" x14ac:dyDescent="0.3">
      <c r="D3" s="31"/>
      <c r="E3" s="30"/>
    </row>
    <row r="4" spans="1:14" ht="14.4" x14ac:dyDescent="0.3">
      <c r="A4" s="95" t="s">
        <v>92</v>
      </c>
      <c r="B4" s="63"/>
      <c r="C4" s="53"/>
      <c r="D4" s="150" t="s">
        <v>77</v>
      </c>
      <c r="E4" s="150"/>
      <c r="F4" s="150"/>
      <c r="G4" s="150"/>
      <c r="H4" s="150"/>
      <c r="I4" s="151" t="s">
        <v>72</v>
      </c>
      <c r="J4" s="152"/>
      <c r="K4" s="61"/>
    </row>
    <row r="5" spans="1:14" s="33" customFormat="1" x14ac:dyDescent="0.25">
      <c r="A5" s="93" t="s">
        <v>61</v>
      </c>
      <c r="B5" s="64" t="s">
        <v>62</v>
      </c>
      <c r="C5" s="54" t="s">
        <v>76</v>
      </c>
      <c r="D5" s="52" t="s">
        <v>57</v>
      </c>
      <c r="E5" s="52" t="s">
        <v>37</v>
      </c>
      <c r="F5" s="52" t="s">
        <v>38</v>
      </c>
      <c r="G5" s="52" t="s">
        <v>39</v>
      </c>
      <c r="H5" s="52" t="s">
        <v>40</v>
      </c>
      <c r="I5" s="59" t="s">
        <v>73</v>
      </c>
      <c r="J5" s="60" t="s">
        <v>41</v>
      </c>
      <c r="K5" s="62" t="s">
        <v>42</v>
      </c>
      <c r="L5" s="32"/>
      <c r="M5" s="32"/>
    </row>
    <row r="6" spans="1:14" x14ac:dyDescent="0.25">
      <c r="A6" s="94" t="s">
        <v>43</v>
      </c>
      <c r="B6" s="63" t="s">
        <v>50</v>
      </c>
      <c r="C6" s="55"/>
      <c r="D6" s="56"/>
      <c r="E6" s="56"/>
      <c r="F6" s="56"/>
      <c r="G6" s="56"/>
      <c r="H6" s="56"/>
      <c r="I6" s="57"/>
      <c r="J6" s="58">
        <v>1</v>
      </c>
      <c r="K6" s="71"/>
      <c r="L6" s="13"/>
      <c r="M6" s="13"/>
    </row>
    <row r="7" spans="1:14" x14ac:dyDescent="0.25">
      <c r="A7" s="94" t="s">
        <v>44</v>
      </c>
      <c r="B7" s="63" t="s">
        <v>49</v>
      </c>
      <c r="C7" s="55"/>
      <c r="D7" s="56"/>
      <c r="E7" s="56"/>
      <c r="F7" s="56"/>
      <c r="G7" s="56"/>
      <c r="H7" s="56"/>
      <c r="I7" s="57"/>
      <c r="J7" s="58">
        <v>1</v>
      </c>
      <c r="K7" s="71"/>
      <c r="L7" s="13"/>
      <c r="M7" s="13"/>
    </row>
    <row r="8" spans="1:14" x14ac:dyDescent="0.25">
      <c r="A8" s="94" t="s">
        <v>44</v>
      </c>
      <c r="B8" s="63" t="s">
        <v>70</v>
      </c>
      <c r="C8" s="55"/>
      <c r="D8" s="56"/>
      <c r="E8" s="56"/>
      <c r="F8" s="56"/>
      <c r="G8" s="56"/>
      <c r="H8" s="56"/>
      <c r="I8" s="57"/>
      <c r="J8" s="58">
        <v>1</v>
      </c>
      <c r="K8" s="71"/>
      <c r="L8" s="13"/>
      <c r="M8" s="13"/>
    </row>
    <row r="9" spans="1:14" x14ac:dyDescent="0.25">
      <c r="A9" s="94" t="s">
        <v>44</v>
      </c>
      <c r="B9" s="63" t="s">
        <v>70</v>
      </c>
      <c r="C9" s="55"/>
      <c r="D9" s="56"/>
      <c r="E9" s="56"/>
      <c r="F9" s="56"/>
      <c r="G9" s="56"/>
      <c r="H9" s="56"/>
      <c r="I9" s="57"/>
      <c r="J9" s="58">
        <v>1</v>
      </c>
      <c r="K9" s="71"/>
      <c r="L9" s="13"/>
      <c r="M9" s="13"/>
    </row>
    <row r="10" spans="1:14" x14ac:dyDescent="0.25">
      <c r="A10" s="94" t="s">
        <v>45</v>
      </c>
      <c r="B10" s="63" t="s">
        <v>71</v>
      </c>
      <c r="C10" s="55"/>
      <c r="D10" s="56"/>
      <c r="E10" s="56"/>
      <c r="F10" s="56"/>
      <c r="G10" s="56"/>
      <c r="H10" s="56"/>
      <c r="I10" s="57"/>
      <c r="J10" s="58">
        <v>1</v>
      </c>
      <c r="K10" s="71"/>
      <c r="L10" s="13"/>
      <c r="M10" s="13"/>
    </row>
    <row r="11" spans="1:14" x14ac:dyDescent="0.25">
      <c r="D11" s="34"/>
      <c r="E11" s="35"/>
      <c r="F11" s="35"/>
      <c r="G11" s="35"/>
      <c r="H11" s="35"/>
      <c r="I11" s="35"/>
      <c r="J11" s="37"/>
      <c r="K11" s="36"/>
      <c r="L11" s="13"/>
      <c r="M11" s="13"/>
      <c r="N11" s="13"/>
    </row>
    <row r="12" spans="1:14" ht="14.4" x14ac:dyDescent="0.3">
      <c r="B12" s="153" t="s">
        <v>63</v>
      </c>
      <c r="C12" s="154"/>
      <c r="D12" s="84">
        <v>1.03</v>
      </c>
      <c r="E12" s="4"/>
      <c r="F12" s="107" t="s">
        <v>82</v>
      </c>
      <c r="G12" s="34"/>
    </row>
    <row r="13" spans="1:14" x14ac:dyDescent="0.25">
      <c r="E13" s="34"/>
      <c r="F13" s="34"/>
    </row>
    <row r="14" spans="1:14" s="27" customFormat="1" x14ac:dyDescent="0.25">
      <c r="C14" s="39"/>
      <c r="D14" s="40" t="s">
        <v>3</v>
      </c>
      <c r="E14" s="40" t="str">
        <f>IF($K6&gt;1, "Year 2", "")</f>
        <v/>
      </c>
      <c r="F14" s="40" t="str">
        <f>IF($K6&gt;2, "Year 3", "")</f>
        <v/>
      </c>
      <c r="G14" s="40" t="str">
        <f>IF($K6&gt;3, "Year 4", "")</f>
        <v/>
      </c>
      <c r="H14" s="40" t="str">
        <f>IF($K6&gt;4, "Year 5", "")</f>
        <v/>
      </c>
      <c r="I14" s="40" t="s">
        <v>13</v>
      </c>
      <c r="J14" s="41"/>
      <c r="L14" s="42"/>
    </row>
    <row r="15" spans="1:14" s="12" customFormat="1" x14ac:dyDescent="0.25">
      <c r="A15" s="12" t="s">
        <v>102</v>
      </c>
      <c r="D15" s="34"/>
      <c r="E15" s="7"/>
      <c r="F15" s="7"/>
      <c r="G15" s="43"/>
      <c r="L15" s="16"/>
    </row>
    <row r="16" spans="1:14" s="12" customFormat="1" x14ac:dyDescent="0.25">
      <c r="A16" s="1" t="str">
        <f t="shared" ref="A16" si="0">A6</f>
        <v>PI/PD</v>
      </c>
      <c r="B16" s="1" t="s">
        <v>64</v>
      </c>
      <c r="C16" s="38"/>
      <c r="D16" s="72">
        <f>$C$6*D6*$D$12</f>
        <v>0</v>
      </c>
      <c r="E16" s="72">
        <f>$C$6*E6*$D$12*$D$12</f>
        <v>0</v>
      </c>
      <c r="F16" s="72">
        <f>$C$6*F6*$D$12*D12*D12</f>
        <v>0</v>
      </c>
      <c r="G16" s="72">
        <f>$C$6*G6*$D$12*D12*D12*D12</f>
        <v>0</v>
      </c>
      <c r="H16" s="72">
        <f>$C$6*H6*$D$12*D12*D12*D12*D12</f>
        <v>0</v>
      </c>
      <c r="I16" s="72">
        <f>SUM(D16:H16)</f>
        <v>0</v>
      </c>
      <c r="J16" s="8"/>
    </row>
    <row r="17" spans="1:14" s="12" customFormat="1" x14ac:dyDescent="0.25">
      <c r="A17" s="75"/>
      <c r="B17" s="75" t="s">
        <v>46</v>
      </c>
      <c r="C17" s="76"/>
      <c r="D17" s="77">
        <f>$C$6/9*$D$12*I6*J6</f>
        <v>0</v>
      </c>
      <c r="E17" s="77" t="str">
        <f>IF($K$6&gt;1,D17*$D$12, "")</f>
        <v/>
      </c>
      <c r="F17" s="77" t="str">
        <f>IF($K$6&gt;2,E17*$D$12, "")</f>
        <v/>
      </c>
      <c r="G17" s="77" t="str">
        <f>IF($K$6&gt;3,F17*$D$12, "")</f>
        <v/>
      </c>
      <c r="H17" s="77" t="str">
        <f>IF($K$6&gt;4,G17*$D$12, "")</f>
        <v/>
      </c>
      <c r="I17" s="77">
        <f>SUM(D17:H17)</f>
        <v>0</v>
      </c>
      <c r="J17" s="8"/>
    </row>
    <row r="18" spans="1:14" s="12" customFormat="1" x14ac:dyDescent="0.25">
      <c r="A18" s="79"/>
      <c r="B18" s="80" t="s">
        <v>60</v>
      </c>
      <c r="C18" s="81" t="str">
        <f>B6</f>
        <v>PI Name</v>
      </c>
      <c r="D18" s="82">
        <f>SUM(D16:D17)</f>
        <v>0</v>
      </c>
      <c r="E18" s="82">
        <f t="shared" ref="E18:H18" si="1">SUM(E16:E17)</f>
        <v>0</v>
      </c>
      <c r="F18" s="82">
        <f t="shared" si="1"/>
        <v>0</v>
      </c>
      <c r="G18" s="82">
        <f t="shared" si="1"/>
        <v>0</v>
      </c>
      <c r="H18" s="82">
        <f t="shared" si="1"/>
        <v>0</v>
      </c>
      <c r="I18" s="82">
        <f>SUM(I16:I17)</f>
        <v>0</v>
      </c>
      <c r="J18" s="8"/>
    </row>
    <row r="19" spans="1:14" s="12" customFormat="1" x14ac:dyDescent="0.25">
      <c r="A19" s="1" t="s">
        <v>44</v>
      </c>
      <c r="B19" s="1" t="s">
        <v>64</v>
      </c>
      <c r="C19" s="38"/>
      <c r="D19" s="73">
        <f>$C$7*$D$12*D7</f>
        <v>0</v>
      </c>
      <c r="E19" s="73">
        <f>$C$7*$D$12*E7*D12</f>
        <v>0</v>
      </c>
      <c r="F19" s="73">
        <f>$C$7*$D$12*F7*D12*D12</f>
        <v>0</v>
      </c>
      <c r="G19" s="73">
        <f>$C$7*$D$12*G7*D12*D12*D12</f>
        <v>0</v>
      </c>
      <c r="H19" s="73">
        <f>$C$7*$D$12*H7*D12*D12*D12*D12</f>
        <v>0</v>
      </c>
      <c r="I19" s="73">
        <f>SUM(D19:H19)</f>
        <v>0</v>
      </c>
      <c r="J19" s="8"/>
    </row>
    <row r="20" spans="1:14" s="12" customFormat="1" x14ac:dyDescent="0.25">
      <c r="A20" s="75"/>
      <c r="B20" s="75" t="s">
        <v>46</v>
      </c>
      <c r="C20" s="76"/>
      <c r="D20" s="77">
        <f>$C$7/9*$D$12*$I$7*$J$7</f>
        <v>0</v>
      </c>
      <c r="E20" s="77" t="str">
        <f>IF($K$7&gt;1,D20*$D$12, "")</f>
        <v/>
      </c>
      <c r="F20" s="77" t="str">
        <f>IF($K$7&gt;2,E20*$D$12, "")</f>
        <v/>
      </c>
      <c r="G20" s="77" t="str">
        <f>IF($K$7&gt;3,F20*$D$12, "")</f>
        <v/>
      </c>
      <c r="H20" s="77" t="str">
        <f>IF($K$7&gt;4,G20*$D$12, "")</f>
        <v/>
      </c>
      <c r="I20" s="77">
        <f>SUM(D20:H20)</f>
        <v>0</v>
      </c>
      <c r="J20" s="8"/>
    </row>
    <row r="21" spans="1:14" s="12" customFormat="1" x14ac:dyDescent="0.25">
      <c r="A21" s="79"/>
      <c r="B21" s="80" t="s">
        <v>60</v>
      </c>
      <c r="C21" s="81" t="str">
        <f>B7</f>
        <v xml:space="preserve">Co-PI Name </v>
      </c>
      <c r="D21" s="82">
        <f>SUM(D19:D20)</f>
        <v>0</v>
      </c>
      <c r="E21" s="82">
        <f t="shared" ref="E21:H21" si="2">SUM(E19:E20)</f>
        <v>0</v>
      </c>
      <c r="F21" s="82">
        <f t="shared" si="2"/>
        <v>0</v>
      </c>
      <c r="G21" s="82">
        <f t="shared" si="2"/>
        <v>0</v>
      </c>
      <c r="H21" s="82">
        <f t="shared" si="2"/>
        <v>0</v>
      </c>
      <c r="I21" s="82">
        <f>SUM(I19:I20)</f>
        <v>0</v>
      </c>
      <c r="J21" s="8"/>
    </row>
    <row r="22" spans="1:14" s="12" customFormat="1" x14ac:dyDescent="0.25">
      <c r="A22" s="1" t="s">
        <v>44</v>
      </c>
      <c r="B22" s="1" t="s">
        <v>64</v>
      </c>
      <c r="C22" s="38"/>
      <c r="D22" s="73">
        <f>$C$8*$D$12*D8</f>
        <v>0</v>
      </c>
      <c r="E22" s="73">
        <f>$C$8*$D$12*E8*D12</f>
        <v>0</v>
      </c>
      <c r="F22" s="73">
        <f>$C$8*$D$12*F8*D12*D12</f>
        <v>0</v>
      </c>
      <c r="G22" s="73">
        <f>$C$8*$D$12*G8*D12*D12*D12</f>
        <v>0</v>
      </c>
      <c r="H22" s="73">
        <f>$C$8*$D$12*H8*D12*D12*D12*D12</f>
        <v>0</v>
      </c>
      <c r="I22" s="73">
        <f>SUM(D22:H22)</f>
        <v>0</v>
      </c>
      <c r="J22" s="8"/>
    </row>
    <row r="23" spans="1:14" s="12" customFormat="1" x14ac:dyDescent="0.25">
      <c r="A23" s="75"/>
      <c r="B23" s="75" t="s">
        <v>46</v>
      </c>
      <c r="C23" s="76"/>
      <c r="D23" s="77">
        <f>$C$8/9*$D$12*I8*J8</f>
        <v>0</v>
      </c>
      <c r="E23" s="77" t="str">
        <f>IF($K$8&gt;1,D23*$D$12, "")</f>
        <v/>
      </c>
      <c r="F23" s="77" t="str">
        <f>IF($K$8&gt;2,E23*$D$12, "")</f>
        <v/>
      </c>
      <c r="G23" s="77" t="str">
        <f>IF($K$8&gt;3,F23*$D$12," ")</f>
        <v xml:space="preserve"> </v>
      </c>
      <c r="H23" s="77" t="str">
        <f>IF($K$8&gt;4,G23*$D$12, "")</f>
        <v/>
      </c>
      <c r="I23" s="77">
        <f>SUM(D23:H23)</f>
        <v>0</v>
      </c>
      <c r="J23" s="8"/>
    </row>
    <row r="24" spans="1:14" s="12" customFormat="1" x14ac:dyDescent="0.25">
      <c r="A24" s="79"/>
      <c r="B24" s="80" t="s">
        <v>60</v>
      </c>
      <c r="C24" s="81" t="str">
        <f>B8</f>
        <v>Faculty Name</v>
      </c>
      <c r="D24" s="82">
        <f>D22+D23</f>
        <v>0</v>
      </c>
      <c r="E24" s="82">
        <f>SUM(E22:E23)</f>
        <v>0</v>
      </c>
      <c r="F24" s="82">
        <f>SUM(F22:F23)</f>
        <v>0</v>
      </c>
      <c r="G24" s="82">
        <f>SUM(G22:G23)</f>
        <v>0</v>
      </c>
      <c r="H24" s="82">
        <f>SUM(H22:H23)</f>
        <v>0</v>
      </c>
      <c r="I24" s="82">
        <f>SUM(I22:I23)</f>
        <v>0</v>
      </c>
      <c r="J24" s="8"/>
    </row>
    <row r="25" spans="1:14" s="12" customFormat="1" x14ac:dyDescent="0.25">
      <c r="A25" s="1" t="s">
        <v>44</v>
      </c>
      <c r="B25" s="1" t="s">
        <v>64</v>
      </c>
      <c r="C25" s="38"/>
      <c r="D25" s="73">
        <f>$C$9*$D$12*D9</f>
        <v>0</v>
      </c>
      <c r="E25" s="73">
        <f>$C$9*$D$12*E9*D12</f>
        <v>0</v>
      </c>
      <c r="F25" s="73">
        <f>$C$9*$D$12*F9*D12*D12</f>
        <v>0</v>
      </c>
      <c r="G25" s="73">
        <f>$C$9*$D$12*G9*D12*D12*D12</f>
        <v>0</v>
      </c>
      <c r="H25" s="73">
        <f>$C$9*$D$12*H9*D12*D12*D12*D12</f>
        <v>0</v>
      </c>
      <c r="I25" s="73">
        <f>SUM(D25:H25)</f>
        <v>0</v>
      </c>
      <c r="J25" s="8"/>
    </row>
    <row r="26" spans="1:14" s="12" customFormat="1" x14ac:dyDescent="0.25">
      <c r="A26" s="75"/>
      <c r="B26" s="75" t="s">
        <v>46</v>
      </c>
      <c r="C26" s="76"/>
      <c r="D26" s="77">
        <f>$C$9/9*$D$12*$I$9*$J$9</f>
        <v>0</v>
      </c>
      <c r="E26" s="77" t="str">
        <f>IF($K$9&gt;1,D26*$D$12, "")</f>
        <v/>
      </c>
      <c r="F26" s="77" t="str">
        <f>IF($K$9&gt;2,E26*$D$12, "")</f>
        <v/>
      </c>
      <c r="G26" s="77" t="str">
        <f>IF($K$9&gt;3,F26*$D$12, "")</f>
        <v/>
      </c>
      <c r="H26" s="77" t="str">
        <f>IF($K$9&gt;4,G26*$D$12, "")</f>
        <v/>
      </c>
      <c r="I26" s="77">
        <f>SUM(D26:H26)</f>
        <v>0</v>
      </c>
      <c r="J26" s="8"/>
    </row>
    <row r="27" spans="1:14" s="12" customFormat="1" x14ac:dyDescent="0.25">
      <c r="A27" s="79"/>
      <c r="B27" s="80" t="s">
        <v>60</v>
      </c>
      <c r="C27" s="81" t="str">
        <f>B9</f>
        <v>Faculty Name</v>
      </c>
      <c r="D27" s="82">
        <f>D25+D26</f>
        <v>0</v>
      </c>
      <c r="E27" s="82">
        <f>SUM(E25:E26)</f>
        <v>0</v>
      </c>
      <c r="F27" s="82">
        <f>SUM(F25:F26)</f>
        <v>0</v>
      </c>
      <c r="G27" s="82">
        <f>SUM(G25:G26)</f>
        <v>0</v>
      </c>
      <c r="H27" s="82">
        <f>SUM(H25:H26)</f>
        <v>0</v>
      </c>
      <c r="I27" s="82">
        <f>SUM(I25:I26)</f>
        <v>0</v>
      </c>
      <c r="J27" s="8"/>
    </row>
    <row r="28" spans="1:14" x14ac:dyDescent="0.25">
      <c r="A28" s="1" t="str">
        <f>A10</f>
        <v>Research Assistant</v>
      </c>
      <c r="B28" s="1" t="s">
        <v>64</v>
      </c>
      <c r="C28" s="44"/>
      <c r="D28" s="73">
        <f>$C$10*D10*$D$12</f>
        <v>0</v>
      </c>
      <c r="E28" s="73">
        <f>$C$10*E10*$D$12*D12</f>
        <v>0</v>
      </c>
      <c r="F28" s="73">
        <f>$C$10*F10*$D$12*D12*D12</f>
        <v>0</v>
      </c>
      <c r="G28" s="73">
        <f>$C$10*G10*$D$12*D12*D12*D12</f>
        <v>0</v>
      </c>
      <c r="H28" s="73">
        <f>$C$10*H10*$D$12*D12*D12*D12*D12</f>
        <v>0</v>
      </c>
      <c r="I28" s="73">
        <f>SUM(D28:H28)</f>
        <v>0</v>
      </c>
      <c r="J28" s="8"/>
    </row>
    <row r="29" spans="1:14" x14ac:dyDescent="0.25">
      <c r="A29" s="75"/>
      <c r="B29" s="75" t="s">
        <v>46</v>
      </c>
      <c r="C29" s="78"/>
      <c r="D29" s="77">
        <f>$C$10/9*$D$12*I10*J10</f>
        <v>0</v>
      </c>
      <c r="E29" s="77" t="str">
        <f>IF($K$10&gt;1,D29*$D$12, "")</f>
        <v/>
      </c>
      <c r="F29" s="77" t="str">
        <f>IF($K$10&gt;2,E29*$D$12, "")</f>
        <v/>
      </c>
      <c r="G29" s="77" t="str">
        <f>IF($K$10&gt;3,F29*$D$12, "")</f>
        <v/>
      </c>
      <c r="H29" s="77" t="str">
        <f>IF($K$10&gt;4,G29*$D$12, "")</f>
        <v/>
      </c>
      <c r="I29" s="77">
        <f>SUM(D29:H29)</f>
        <v>0</v>
      </c>
      <c r="J29" s="8"/>
    </row>
    <row r="30" spans="1:14" x14ac:dyDescent="0.25">
      <c r="A30" s="79"/>
      <c r="B30" s="80" t="s">
        <v>60</v>
      </c>
      <c r="C30" s="83" t="str">
        <f>B10</f>
        <v>Staff Name</v>
      </c>
      <c r="D30" s="82">
        <f>SUM(D28:D29)</f>
        <v>0</v>
      </c>
      <c r="E30" s="82">
        <f t="shared" ref="E30:H30" si="3">SUM(E28:E29)</f>
        <v>0</v>
      </c>
      <c r="F30" s="82">
        <f t="shared" si="3"/>
        <v>0</v>
      </c>
      <c r="G30" s="82">
        <f t="shared" si="3"/>
        <v>0</v>
      </c>
      <c r="H30" s="82">
        <f t="shared" si="3"/>
        <v>0</v>
      </c>
      <c r="I30" s="82">
        <f>SUM(I28:I29)</f>
        <v>0</v>
      </c>
      <c r="J30" s="46"/>
      <c r="L30" s="2"/>
      <c r="M30" s="2"/>
      <c r="N30" s="2"/>
    </row>
    <row r="31" spans="1:14" x14ac:dyDescent="0.25">
      <c r="B31" s="12"/>
      <c r="C31" s="28"/>
      <c r="D31" s="74"/>
      <c r="E31" s="74"/>
      <c r="F31" s="74"/>
      <c r="G31" s="74"/>
      <c r="H31" s="74"/>
      <c r="I31" s="74"/>
      <c r="J31" s="46"/>
      <c r="L31" s="2"/>
      <c r="M31" s="2"/>
      <c r="N31" s="2"/>
    </row>
    <row r="32" spans="1:14" s="12" customFormat="1" x14ac:dyDescent="0.25">
      <c r="C32" s="14" t="s">
        <v>4</v>
      </c>
      <c r="D32" s="111">
        <f>D18+D21+D24+D27+D30</f>
        <v>0</v>
      </c>
      <c r="E32" s="111">
        <f t="shared" ref="E32:H32" si="4">E18+E21+E24+E27+E30</f>
        <v>0</v>
      </c>
      <c r="F32" s="111">
        <f t="shared" si="4"/>
        <v>0</v>
      </c>
      <c r="G32" s="111">
        <f t="shared" si="4"/>
        <v>0</v>
      </c>
      <c r="H32" s="111">
        <f t="shared" si="4"/>
        <v>0</v>
      </c>
      <c r="I32" s="111">
        <f>I18+I21+I24+I27+I30</f>
        <v>0</v>
      </c>
      <c r="J32" s="43"/>
      <c r="K32" s="7"/>
      <c r="L32" s="7"/>
      <c r="M32" s="7"/>
    </row>
    <row r="33" spans="1:15" x14ac:dyDescent="0.25">
      <c r="D33" s="34"/>
      <c r="G33" s="1"/>
      <c r="H33" s="1"/>
      <c r="I33" s="1"/>
      <c r="J33" s="96" t="s">
        <v>121</v>
      </c>
      <c r="K33" s="97"/>
      <c r="L33" s="97"/>
      <c r="M33" s="97"/>
      <c r="N33" s="97"/>
    </row>
    <row r="34" spans="1:15" s="99" customFormat="1" ht="12.75" customHeight="1" x14ac:dyDescent="0.25">
      <c r="A34" s="99" t="s">
        <v>69</v>
      </c>
      <c r="C34" s="100"/>
      <c r="D34" s="101"/>
      <c r="E34" s="102"/>
      <c r="J34" s="98" t="s">
        <v>94</v>
      </c>
      <c r="K34" s="103" t="s">
        <v>79</v>
      </c>
      <c r="L34" s="103" t="s">
        <v>80</v>
      </c>
      <c r="M34" s="103" t="s">
        <v>95</v>
      </c>
      <c r="N34" s="103" t="s">
        <v>93</v>
      </c>
    </row>
    <row r="35" spans="1:15" s="12" customFormat="1" x14ac:dyDescent="0.25">
      <c r="C35" s="1" t="s">
        <v>88</v>
      </c>
      <c r="D35" s="108">
        <f>J35*K35*L35*M35</f>
        <v>0</v>
      </c>
      <c r="E35" s="109">
        <f>D35*$D$12</f>
        <v>0</v>
      </c>
      <c r="F35" s="109">
        <f t="shared" ref="F35:H35" si="5">E35*$D$12</f>
        <v>0</v>
      </c>
      <c r="G35" s="109">
        <f t="shared" si="5"/>
        <v>0</v>
      </c>
      <c r="H35" s="109">
        <f t="shared" si="5"/>
        <v>0</v>
      </c>
      <c r="I35" s="109">
        <f>SUM(D35:H35)</f>
        <v>0</v>
      </c>
      <c r="J35" s="104">
        <v>16.399999999999999</v>
      </c>
      <c r="K35" s="105"/>
      <c r="L35" s="105"/>
      <c r="M35" s="112"/>
      <c r="N35" s="106" t="s">
        <v>84</v>
      </c>
      <c r="O35" s="1"/>
    </row>
    <row r="36" spans="1:15" s="12" customFormat="1" x14ac:dyDescent="0.25">
      <c r="C36" s="1" t="s">
        <v>89</v>
      </c>
      <c r="D36" s="108">
        <f>J36*K36*L36*M36</f>
        <v>0</v>
      </c>
      <c r="E36" s="109">
        <f t="shared" ref="E36:H36" si="6">D36*$D$12</f>
        <v>0</v>
      </c>
      <c r="F36" s="109">
        <f t="shared" si="6"/>
        <v>0</v>
      </c>
      <c r="G36" s="109">
        <f t="shared" si="6"/>
        <v>0</v>
      </c>
      <c r="H36" s="109">
        <f t="shared" si="6"/>
        <v>0</v>
      </c>
      <c r="I36" s="109">
        <f t="shared" ref="I36:I38" si="7">SUM(D36:H36)</f>
        <v>0</v>
      </c>
      <c r="J36" s="104">
        <v>16.5</v>
      </c>
      <c r="K36" s="105"/>
      <c r="L36" s="105"/>
      <c r="M36" s="112"/>
      <c r="N36" s="106" t="s">
        <v>85</v>
      </c>
      <c r="O36" s="1"/>
    </row>
    <row r="37" spans="1:15" s="12" customFormat="1" x14ac:dyDescent="0.25">
      <c r="C37" s="1" t="s">
        <v>90</v>
      </c>
      <c r="D37" s="108">
        <f>J37*K37*L37*M37</f>
        <v>0</v>
      </c>
      <c r="E37" s="109">
        <f t="shared" ref="E37:H37" si="8">D37*$D$12</f>
        <v>0</v>
      </c>
      <c r="F37" s="109">
        <f t="shared" si="8"/>
        <v>0</v>
      </c>
      <c r="G37" s="109">
        <f t="shared" si="8"/>
        <v>0</v>
      </c>
      <c r="H37" s="109">
        <f t="shared" si="8"/>
        <v>0</v>
      </c>
      <c r="I37" s="109">
        <f t="shared" si="7"/>
        <v>0</v>
      </c>
      <c r="J37" s="104">
        <v>16.75</v>
      </c>
      <c r="K37" s="105"/>
      <c r="L37" s="105"/>
      <c r="M37" s="112"/>
      <c r="N37" s="106" t="s">
        <v>86</v>
      </c>
      <c r="O37" s="1"/>
    </row>
    <row r="38" spans="1:15" s="12" customFormat="1" x14ac:dyDescent="0.25">
      <c r="C38" s="29" t="s">
        <v>91</v>
      </c>
      <c r="D38" s="110">
        <f>J38*K38*L38*M38</f>
        <v>0</v>
      </c>
      <c r="E38" s="88">
        <f t="shared" ref="E38:H38" si="9">D38*$D$12</f>
        <v>0</v>
      </c>
      <c r="F38" s="88">
        <f t="shared" si="9"/>
        <v>0</v>
      </c>
      <c r="G38" s="88">
        <f t="shared" si="9"/>
        <v>0</v>
      </c>
      <c r="H38" s="88">
        <f t="shared" si="9"/>
        <v>0</v>
      </c>
      <c r="I38" s="88">
        <f t="shared" si="7"/>
        <v>0</v>
      </c>
      <c r="J38" s="104">
        <v>21.67</v>
      </c>
      <c r="K38" s="105"/>
      <c r="L38" s="105"/>
      <c r="M38" s="112"/>
      <c r="N38" s="106" t="s">
        <v>87</v>
      </c>
      <c r="O38" s="1"/>
    </row>
    <row r="39" spans="1:15" s="12" customFormat="1" x14ac:dyDescent="0.25">
      <c r="C39" s="12" t="s">
        <v>11</v>
      </c>
      <c r="D39" s="10">
        <f>SUM(D35:D38)</f>
        <v>0</v>
      </c>
      <c r="E39" s="10">
        <f t="shared" ref="E39:H39" si="10">SUM(E35:E38)</f>
        <v>0</v>
      </c>
      <c r="F39" s="10">
        <f t="shared" si="10"/>
        <v>0</v>
      </c>
      <c r="G39" s="10">
        <f t="shared" si="10"/>
        <v>0</v>
      </c>
      <c r="H39" s="10">
        <f t="shared" si="10"/>
        <v>0</v>
      </c>
      <c r="I39" s="11">
        <f>SUM(D39:H39)</f>
        <v>0</v>
      </c>
      <c r="J39" s="11"/>
      <c r="K39" s="9"/>
    </row>
    <row r="40" spans="1:15" s="12" customFormat="1" x14ac:dyDescent="0.25">
      <c r="D40" s="10"/>
      <c r="E40" s="10"/>
      <c r="F40" s="10"/>
      <c r="G40" s="10"/>
      <c r="H40" s="10"/>
      <c r="I40" s="11"/>
      <c r="J40" s="11"/>
      <c r="K40" s="9"/>
    </row>
    <row r="41" spans="1:15" s="12" customFormat="1" x14ac:dyDescent="0.25">
      <c r="A41" s="12" t="s">
        <v>104</v>
      </c>
      <c r="C41" s="1"/>
      <c r="D41" s="34"/>
      <c r="E41" s="7"/>
      <c r="F41" s="7"/>
      <c r="J41" s="11"/>
      <c r="K41" s="1"/>
      <c r="L41" s="1"/>
      <c r="M41" s="1"/>
      <c r="N41" s="1"/>
      <c r="O41" s="1"/>
    </row>
    <row r="42" spans="1:15" s="12" customFormat="1" x14ac:dyDescent="0.25">
      <c r="A42" s="1"/>
      <c r="B42" s="115">
        <v>0.28399999999999997</v>
      </c>
      <c r="C42" s="47" t="s">
        <v>110</v>
      </c>
      <c r="D42" s="88">
        <f>D32*$B42</f>
        <v>0</v>
      </c>
      <c r="E42" s="88">
        <f>E32*$B42</f>
        <v>0</v>
      </c>
      <c r="F42" s="88">
        <f t="shared" ref="F42:H42" si="11">F32*$B42</f>
        <v>0</v>
      </c>
      <c r="G42" s="88">
        <f t="shared" si="11"/>
        <v>0</v>
      </c>
      <c r="H42" s="88">
        <f t="shared" si="11"/>
        <v>0</v>
      </c>
      <c r="I42" s="89">
        <f>SUM(D42:H42)</f>
        <v>0</v>
      </c>
      <c r="J42" s="11"/>
      <c r="K42" s="1"/>
      <c r="L42" s="1"/>
      <c r="M42" s="1"/>
      <c r="N42" s="1"/>
      <c r="O42" s="1"/>
    </row>
    <row r="43" spans="1:15" x14ac:dyDescent="0.25">
      <c r="A43" s="12"/>
      <c r="B43" s="12"/>
      <c r="C43" s="14" t="s">
        <v>5</v>
      </c>
      <c r="D43" s="90">
        <f>SUM(D42:D42)</f>
        <v>0</v>
      </c>
      <c r="E43" s="90">
        <f t="shared" ref="E43:H43" si="12">SUM(E42:E42)</f>
        <v>0</v>
      </c>
      <c r="F43" s="90">
        <f t="shared" si="12"/>
        <v>0</v>
      </c>
      <c r="G43" s="90">
        <f t="shared" si="12"/>
        <v>0</v>
      </c>
      <c r="H43" s="90">
        <f t="shared" si="12"/>
        <v>0</v>
      </c>
      <c r="I43" s="91">
        <f>SUM(D43:H43)</f>
        <v>0</v>
      </c>
      <c r="J43" s="1"/>
    </row>
    <row r="44" spans="1:15" ht="18.75" customHeight="1" x14ac:dyDescent="0.25">
      <c r="A44" s="92" t="s">
        <v>109</v>
      </c>
      <c r="B44" s="92"/>
      <c r="C44" s="92"/>
      <c r="D44" s="125"/>
      <c r="E44" s="125"/>
      <c r="F44" s="125"/>
      <c r="G44" s="125"/>
      <c r="H44" s="125"/>
      <c r="I44" s="126"/>
    </row>
    <row r="45" spans="1:15" x14ac:dyDescent="0.25">
      <c r="A45" s="12"/>
      <c r="B45" s="12"/>
      <c r="C45" s="14"/>
      <c r="D45" s="10"/>
      <c r="E45" s="10"/>
      <c r="F45" s="10"/>
      <c r="G45" s="10"/>
      <c r="H45" s="10"/>
      <c r="I45" s="11"/>
      <c r="J45" s="1"/>
    </row>
    <row r="46" spans="1:15" x14ac:dyDescent="0.25">
      <c r="A46" s="12" t="s">
        <v>52</v>
      </c>
      <c r="B46" s="12"/>
      <c r="D46" s="34"/>
      <c r="G46" s="1"/>
      <c r="H46" s="1"/>
      <c r="I46" s="1"/>
      <c r="J46" s="1"/>
    </row>
    <row r="47" spans="1:15" x14ac:dyDescent="0.25">
      <c r="C47" s="29" t="s">
        <v>18</v>
      </c>
      <c r="D47" s="49"/>
      <c r="E47" s="49"/>
      <c r="F47" s="49">
        <v>0</v>
      </c>
      <c r="G47" s="49">
        <v>0</v>
      </c>
      <c r="H47" s="49">
        <v>0</v>
      </c>
      <c r="I47" s="45">
        <f>SUM(D47:H47)</f>
        <v>0</v>
      </c>
      <c r="J47" s="1"/>
    </row>
    <row r="48" spans="1:15" x14ac:dyDescent="0.25">
      <c r="A48" s="12"/>
      <c r="B48" s="12"/>
      <c r="C48" s="14" t="s">
        <v>8</v>
      </c>
      <c r="D48" s="10">
        <f>SUM(D47:D47)</f>
        <v>0</v>
      </c>
      <c r="E48" s="10">
        <f t="shared" ref="E48:H48" si="13">SUM(E47:E47)</f>
        <v>0</v>
      </c>
      <c r="F48" s="10">
        <f t="shared" si="13"/>
        <v>0</v>
      </c>
      <c r="G48" s="10">
        <f t="shared" si="13"/>
        <v>0</v>
      </c>
      <c r="H48" s="10">
        <f t="shared" si="13"/>
        <v>0</v>
      </c>
      <c r="I48" s="26">
        <f>SUM(D48:H48)</f>
        <v>0</v>
      </c>
      <c r="J48" s="1"/>
      <c r="K48" s="12"/>
      <c r="L48" s="12"/>
      <c r="M48" s="12"/>
      <c r="N48" s="12"/>
      <c r="O48" s="12"/>
    </row>
    <row r="49" spans="1:15" x14ac:dyDescent="0.25">
      <c r="A49" s="12"/>
      <c r="B49" s="12"/>
      <c r="C49" s="14"/>
      <c r="D49" s="10"/>
      <c r="E49" s="10"/>
      <c r="F49" s="10"/>
      <c r="G49" s="10"/>
      <c r="H49" s="10"/>
      <c r="I49" s="10"/>
      <c r="J49" s="1"/>
    </row>
    <row r="50" spans="1:15" s="12" customFormat="1" x14ac:dyDescent="0.25">
      <c r="A50" s="12" t="s">
        <v>53</v>
      </c>
      <c r="C50" s="1"/>
      <c r="D50" s="34"/>
      <c r="E50" s="7"/>
      <c r="F50" s="7"/>
      <c r="L50" s="16"/>
      <c r="M50" s="16"/>
    </row>
    <row r="51" spans="1:15" s="12" customFormat="1" x14ac:dyDescent="0.25">
      <c r="C51" s="1" t="s">
        <v>7</v>
      </c>
      <c r="D51" s="69"/>
      <c r="E51" s="69"/>
      <c r="F51" s="69"/>
      <c r="G51" s="69"/>
      <c r="H51" s="69"/>
      <c r="I51" s="2">
        <f>SUM(D51:H51)</f>
        <v>0</v>
      </c>
      <c r="L51" s="16"/>
      <c r="M51" s="16"/>
    </row>
    <row r="52" spans="1:15" x14ac:dyDescent="0.25">
      <c r="C52" s="47" t="s">
        <v>65</v>
      </c>
      <c r="D52" s="5">
        <v>0</v>
      </c>
      <c r="E52" s="5">
        <v>0</v>
      </c>
      <c r="F52" s="5">
        <v>0</v>
      </c>
      <c r="G52" s="5">
        <v>0</v>
      </c>
      <c r="H52" s="5">
        <v>0</v>
      </c>
      <c r="I52" s="45">
        <f>SUM(D52:H52)</f>
        <v>0</v>
      </c>
      <c r="J52" s="46"/>
    </row>
    <row r="53" spans="1:15" s="12" customFormat="1" x14ac:dyDescent="0.25">
      <c r="C53" s="14" t="s">
        <v>6</v>
      </c>
      <c r="D53" s="10">
        <f>SUM(D51:D52)</f>
        <v>0</v>
      </c>
      <c r="E53" s="10">
        <f t="shared" ref="E53:H53" si="14">SUM(E51:E52)</f>
        <v>0</v>
      </c>
      <c r="F53" s="10">
        <f t="shared" si="14"/>
        <v>0</v>
      </c>
      <c r="G53" s="10">
        <f t="shared" si="14"/>
        <v>0</v>
      </c>
      <c r="H53" s="10">
        <f t="shared" si="14"/>
        <v>0</v>
      </c>
      <c r="I53" s="11">
        <f>SUM(D53:H53)</f>
        <v>0</v>
      </c>
      <c r="J53" s="11"/>
    </row>
    <row r="54" spans="1:15" x14ac:dyDescent="0.25">
      <c r="D54" s="34"/>
      <c r="G54" s="1"/>
      <c r="H54" s="1"/>
      <c r="I54" s="1"/>
      <c r="J54" s="1"/>
      <c r="K54" s="12"/>
      <c r="L54" s="12"/>
      <c r="M54" s="12"/>
      <c r="N54" s="12"/>
      <c r="O54" s="12"/>
    </row>
    <row r="55" spans="1:15" s="12" customFormat="1" x14ac:dyDescent="0.25">
      <c r="A55" s="12" t="s">
        <v>117</v>
      </c>
      <c r="C55" s="1"/>
      <c r="D55" s="34"/>
      <c r="E55" s="7"/>
      <c r="F55" s="7"/>
    </row>
    <row r="56" spans="1:15" s="12" customFormat="1" x14ac:dyDescent="0.25">
      <c r="C56" s="1" t="s">
        <v>115</v>
      </c>
      <c r="D56" s="48"/>
      <c r="E56" s="48"/>
      <c r="F56" s="48"/>
      <c r="G56" s="48"/>
      <c r="H56" s="48"/>
      <c r="I56" s="8">
        <f>SUM(D56:H56)</f>
        <v>0</v>
      </c>
      <c r="J56" s="2"/>
    </row>
    <row r="57" spans="1:15" s="12" customFormat="1" x14ac:dyDescent="0.25">
      <c r="C57" s="1" t="s">
        <v>116</v>
      </c>
      <c r="D57" s="48"/>
      <c r="E57" s="48"/>
      <c r="F57" s="48"/>
      <c r="G57" s="48"/>
      <c r="H57" s="48"/>
      <c r="I57" s="8">
        <f>SUM(D57:H57)</f>
        <v>0</v>
      </c>
      <c r="J57" s="2"/>
    </row>
    <row r="58" spans="1:15" s="12" customFormat="1" x14ac:dyDescent="0.25">
      <c r="C58" s="1" t="s">
        <v>74</v>
      </c>
      <c r="D58" s="48">
        <v>0</v>
      </c>
      <c r="E58" s="48">
        <v>0</v>
      </c>
      <c r="F58" s="48">
        <v>0</v>
      </c>
      <c r="G58" s="48">
        <v>0</v>
      </c>
      <c r="H58" s="48">
        <v>0</v>
      </c>
      <c r="I58" s="8">
        <f>SUM(D58:H58)</f>
        <v>0</v>
      </c>
      <c r="J58" s="2"/>
    </row>
    <row r="59" spans="1:15" s="12" customFormat="1" x14ac:dyDescent="0.25">
      <c r="C59" s="29" t="s">
        <v>1</v>
      </c>
      <c r="D59" s="49">
        <v>0</v>
      </c>
      <c r="E59" s="49">
        <v>0</v>
      </c>
      <c r="F59" s="49">
        <v>0</v>
      </c>
      <c r="G59" s="49">
        <v>0</v>
      </c>
      <c r="H59" s="49">
        <v>0</v>
      </c>
      <c r="I59" s="45">
        <f>SUM(D59:H59)</f>
        <v>0</v>
      </c>
      <c r="J59" s="2"/>
    </row>
    <row r="60" spans="1:15" s="12" customFormat="1" x14ac:dyDescent="0.25">
      <c r="C60" s="14" t="s">
        <v>51</v>
      </c>
      <c r="D60" s="10">
        <f>SUM(D56:D59)</f>
        <v>0</v>
      </c>
      <c r="E60" s="10">
        <f t="shared" ref="E60:H60" si="15">SUM(E56:E59)</f>
        <v>0</v>
      </c>
      <c r="F60" s="10">
        <f t="shared" si="15"/>
        <v>0</v>
      </c>
      <c r="G60" s="10">
        <f t="shared" si="15"/>
        <v>0</v>
      </c>
      <c r="H60" s="10">
        <f t="shared" si="15"/>
        <v>0</v>
      </c>
      <c r="I60" s="11">
        <f>SUM(D60:H60)</f>
        <v>0</v>
      </c>
      <c r="J60" s="50"/>
    </row>
    <row r="61" spans="1:15" s="12" customFormat="1" x14ac:dyDescent="0.25">
      <c r="C61" s="143" t="s">
        <v>118</v>
      </c>
      <c r="D61" s="10"/>
      <c r="E61" s="10"/>
      <c r="F61" s="10"/>
      <c r="G61" s="10"/>
      <c r="H61" s="10"/>
      <c r="I61" s="11"/>
      <c r="J61" s="50"/>
    </row>
    <row r="62" spans="1:15" s="12" customFormat="1" x14ac:dyDescent="0.25">
      <c r="A62" s="12" t="s">
        <v>54</v>
      </c>
      <c r="C62" s="1"/>
      <c r="D62" s="34"/>
      <c r="E62" s="7"/>
      <c r="F62" s="7"/>
      <c r="J62" s="50"/>
    </row>
    <row r="63" spans="1:15" s="12" customFormat="1" x14ac:dyDescent="0.25">
      <c r="C63" s="1" t="s">
        <v>66</v>
      </c>
      <c r="D63" s="34"/>
      <c r="E63" s="34"/>
      <c r="F63" s="34"/>
      <c r="G63" s="34"/>
      <c r="H63" s="34"/>
      <c r="I63" s="113">
        <f>SUM(D63:H63)</f>
        <v>0</v>
      </c>
      <c r="J63" s="50"/>
    </row>
    <row r="64" spans="1:15" s="12" customFormat="1" x14ac:dyDescent="0.25">
      <c r="C64" s="1" t="s">
        <v>75</v>
      </c>
      <c r="D64" s="34"/>
      <c r="E64" s="34"/>
      <c r="F64" s="34"/>
      <c r="G64" s="34"/>
      <c r="H64" s="34"/>
      <c r="I64" s="70">
        <f>SUM(D64:H64)</f>
        <v>0</v>
      </c>
      <c r="J64" s="50"/>
    </row>
    <row r="65" spans="3:10" s="12" customFormat="1" x14ac:dyDescent="0.25">
      <c r="C65" s="1" t="s">
        <v>1</v>
      </c>
      <c r="D65" s="34">
        <v>0</v>
      </c>
      <c r="E65" s="34">
        <v>0</v>
      </c>
      <c r="F65" s="34">
        <v>0</v>
      </c>
      <c r="G65" s="34">
        <v>0</v>
      </c>
      <c r="H65" s="34">
        <v>0</v>
      </c>
      <c r="I65" s="70">
        <f>SUM(D65:H65)</f>
        <v>0</v>
      </c>
      <c r="J65" s="50"/>
    </row>
    <row r="66" spans="3:10" s="12" customFormat="1" x14ac:dyDescent="0.25">
      <c r="C66" s="87" t="s">
        <v>1</v>
      </c>
      <c r="D66" s="34">
        <v>0</v>
      </c>
      <c r="E66" s="34">
        <v>0</v>
      </c>
      <c r="F66" s="34">
        <v>0</v>
      </c>
      <c r="G66" s="34">
        <v>0</v>
      </c>
      <c r="H66" s="34">
        <v>0</v>
      </c>
      <c r="I66" s="70">
        <f>SUM(D66:H66)</f>
        <v>0</v>
      </c>
      <c r="J66" s="50"/>
    </row>
    <row r="67" spans="3:10" s="12" customFormat="1" x14ac:dyDescent="0.25">
      <c r="C67" s="81" t="s">
        <v>78</v>
      </c>
      <c r="D67" s="85">
        <f>SUM(D63:D66)</f>
        <v>0</v>
      </c>
      <c r="E67" s="85">
        <f t="shared" ref="E67:H67" si="16">SUM(E63:E66)</f>
        <v>0</v>
      </c>
      <c r="F67" s="85">
        <f t="shared" si="16"/>
        <v>0</v>
      </c>
      <c r="G67" s="85">
        <f t="shared" si="16"/>
        <v>0</v>
      </c>
      <c r="H67" s="85">
        <f t="shared" si="16"/>
        <v>0</v>
      </c>
      <c r="I67" s="86">
        <f>SUM(I63:I66)</f>
        <v>0</v>
      </c>
      <c r="J67" s="7"/>
    </row>
    <row r="68" spans="3:10" s="12" customFormat="1" x14ac:dyDescent="0.25">
      <c r="C68" s="1"/>
      <c r="D68" s="34"/>
      <c r="E68" s="7"/>
      <c r="F68" s="7"/>
    </row>
    <row r="69" spans="3:10" s="12" customFormat="1" x14ac:dyDescent="0.25">
      <c r="C69" s="1" t="s">
        <v>97</v>
      </c>
      <c r="D69" s="34"/>
      <c r="E69" s="34"/>
      <c r="F69" s="34"/>
      <c r="G69" s="34"/>
      <c r="H69" s="34"/>
      <c r="I69" s="46">
        <f>SUM(D69:H69)</f>
        <v>0</v>
      </c>
      <c r="J69" s="2"/>
    </row>
    <row r="70" spans="3:10" s="12" customFormat="1" x14ac:dyDescent="0.25">
      <c r="C70" s="87" t="s">
        <v>96</v>
      </c>
      <c r="D70" s="34">
        <v>0</v>
      </c>
      <c r="E70" s="34">
        <v>0</v>
      </c>
      <c r="F70" s="34">
        <v>0</v>
      </c>
      <c r="G70" s="34">
        <v>0</v>
      </c>
      <c r="H70" s="34">
        <v>0</v>
      </c>
      <c r="I70" s="46">
        <f>SUM(D70:H70)</f>
        <v>0</v>
      </c>
      <c r="J70" s="2"/>
    </row>
    <row r="71" spans="3:10" s="12" customFormat="1" x14ac:dyDescent="0.25">
      <c r="C71" s="81" t="s">
        <v>68</v>
      </c>
      <c r="D71" s="85">
        <f>SUM(D69:D70)</f>
        <v>0</v>
      </c>
      <c r="E71" s="85">
        <f>SUM(E69:E70)</f>
        <v>0</v>
      </c>
      <c r="F71" s="85">
        <f>SUM(F69:F70)</f>
        <v>0</v>
      </c>
      <c r="G71" s="85">
        <f>SUM(G69:G70)</f>
        <v>0</v>
      </c>
      <c r="H71" s="85">
        <f>SUM(H69:H70)</f>
        <v>0</v>
      </c>
      <c r="I71" s="86">
        <f>SUM(D71:H71)</f>
        <v>0</v>
      </c>
      <c r="J71" s="10"/>
    </row>
    <row r="72" spans="3:10" s="12" customFormat="1" x14ac:dyDescent="0.25">
      <c r="C72" s="14"/>
      <c r="D72" s="10"/>
      <c r="E72" s="10"/>
      <c r="F72" s="10"/>
      <c r="G72" s="10"/>
      <c r="H72" s="10"/>
      <c r="I72" s="11"/>
      <c r="J72" s="10"/>
    </row>
    <row r="73" spans="3:10" s="12" customFormat="1" x14ac:dyDescent="0.25">
      <c r="C73" s="44" t="s">
        <v>100</v>
      </c>
      <c r="D73" s="69"/>
      <c r="E73" s="69">
        <v>0</v>
      </c>
      <c r="F73" s="69">
        <v>0</v>
      </c>
      <c r="G73" s="69">
        <v>0</v>
      </c>
      <c r="H73" s="69">
        <v>0</v>
      </c>
      <c r="I73" s="46">
        <f>SUM(D73:H73)</f>
        <v>0</v>
      </c>
      <c r="J73" s="10"/>
    </row>
    <row r="74" spans="3:10" s="12" customFormat="1" x14ac:dyDescent="0.25">
      <c r="C74" s="81" t="s">
        <v>101</v>
      </c>
      <c r="D74" s="85">
        <f>D73</f>
        <v>0</v>
      </c>
      <c r="E74" s="85">
        <f>SUM(E73)</f>
        <v>0</v>
      </c>
      <c r="F74" s="85">
        <f t="shared" ref="F74:H74" si="17">F73</f>
        <v>0</v>
      </c>
      <c r="G74" s="85">
        <f t="shared" si="17"/>
        <v>0</v>
      </c>
      <c r="H74" s="85">
        <f t="shared" si="17"/>
        <v>0</v>
      </c>
      <c r="I74" s="86">
        <f>SUM(D74:H74)</f>
        <v>0</v>
      </c>
      <c r="J74" s="10"/>
    </row>
    <row r="75" spans="3:10" s="119" customFormat="1" x14ac:dyDescent="0.25">
      <c r="C75" s="131"/>
      <c r="D75" s="118"/>
      <c r="E75" s="118"/>
      <c r="F75" s="118"/>
      <c r="G75" s="118"/>
      <c r="H75" s="118"/>
      <c r="I75" s="139"/>
      <c r="J75" s="118"/>
    </row>
    <row r="76" spans="3:10" s="12" customFormat="1" x14ac:dyDescent="0.25">
      <c r="C76" s="44" t="s">
        <v>112</v>
      </c>
      <c r="D76" s="69"/>
      <c r="E76" s="69"/>
      <c r="F76" s="69"/>
      <c r="G76" s="69"/>
      <c r="H76" s="69"/>
      <c r="I76" s="46">
        <f>SUM(D76:H76)</f>
        <v>0</v>
      </c>
      <c r="J76" s="10"/>
    </row>
    <row r="77" spans="3:10" s="12" customFormat="1" x14ac:dyDescent="0.25">
      <c r="C77" s="81" t="s">
        <v>111</v>
      </c>
      <c r="D77" s="85">
        <f>D76</f>
        <v>0</v>
      </c>
      <c r="E77" s="85">
        <f>SUM(E76)</f>
        <v>0</v>
      </c>
      <c r="F77" s="85">
        <f t="shared" ref="F77:H77" si="18">F76</f>
        <v>0</v>
      </c>
      <c r="G77" s="85">
        <f t="shared" si="18"/>
        <v>0</v>
      </c>
      <c r="H77" s="85">
        <f t="shared" si="18"/>
        <v>0</v>
      </c>
      <c r="I77" s="86">
        <f>SUM(D77:H77)</f>
        <v>0</v>
      </c>
      <c r="J77" s="10"/>
    </row>
    <row r="78" spans="3:10" s="119" customFormat="1" x14ac:dyDescent="0.25">
      <c r="C78" s="131"/>
      <c r="D78" s="118"/>
      <c r="E78" s="118"/>
      <c r="F78" s="118"/>
      <c r="G78" s="118"/>
      <c r="H78" s="118"/>
      <c r="I78" s="139"/>
      <c r="J78" s="118"/>
    </row>
    <row r="79" spans="3:10" s="12" customFormat="1" x14ac:dyDescent="0.25">
      <c r="C79" s="44" t="s">
        <v>113</v>
      </c>
      <c r="D79" s="69"/>
      <c r="E79" s="69"/>
      <c r="F79" s="69"/>
      <c r="G79" s="69"/>
      <c r="H79" s="69"/>
      <c r="I79" s="46">
        <f>SUM(D79:H79)</f>
        <v>0</v>
      </c>
      <c r="J79" s="10"/>
    </row>
    <row r="80" spans="3:10" s="12" customFormat="1" x14ac:dyDescent="0.25">
      <c r="C80" s="81" t="s">
        <v>114</v>
      </c>
      <c r="D80" s="85">
        <f>D79</f>
        <v>0</v>
      </c>
      <c r="E80" s="85">
        <f>SUM(E79)</f>
        <v>0</v>
      </c>
      <c r="F80" s="85">
        <f t="shared" ref="F80:H80" si="19">F79</f>
        <v>0</v>
      </c>
      <c r="G80" s="85">
        <f t="shared" si="19"/>
        <v>0</v>
      </c>
      <c r="H80" s="85">
        <f t="shared" si="19"/>
        <v>0</v>
      </c>
      <c r="I80" s="86">
        <f>SUM(D80:H80)</f>
        <v>0</v>
      </c>
      <c r="J80" s="10"/>
    </row>
    <row r="81" spans="1:15" s="12" customFormat="1" x14ac:dyDescent="0.25">
      <c r="C81" s="51"/>
      <c r="D81" s="65"/>
      <c r="E81" s="65"/>
      <c r="F81" s="65"/>
      <c r="G81" s="65"/>
      <c r="H81" s="65"/>
      <c r="I81" s="66"/>
      <c r="J81" s="10"/>
    </row>
    <row r="82" spans="1:15" s="12" customFormat="1" x14ac:dyDescent="0.25">
      <c r="C82" s="14" t="s">
        <v>67</v>
      </c>
      <c r="D82" s="10">
        <f>D67+D71+D74+D77+D80</f>
        <v>0</v>
      </c>
      <c r="E82" s="10">
        <f t="shared" ref="E82:H82" si="20">E67+E71+E74+E77+E80</f>
        <v>0</v>
      </c>
      <c r="F82" s="10">
        <f t="shared" si="20"/>
        <v>0</v>
      </c>
      <c r="G82" s="10">
        <f t="shared" si="20"/>
        <v>0</v>
      </c>
      <c r="H82" s="10">
        <f t="shared" si="20"/>
        <v>0</v>
      </c>
      <c r="I82" s="10">
        <f>I67+I71+I74+I77+I80</f>
        <v>0</v>
      </c>
      <c r="J82" s="118"/>
      <c r="K82" s="119"/>
      <c r="L82" s="119"/>
      <c r="M82" s="119"/>
      <c r="N82" s="119"/>
    </row>
    <row r="83" spans="1:15" s="12" customFormat="1" x14ac:dyDescent="0.25">
      <c r="C83" s="14"/>
      <c r="D83" s="10"/>
      <c r="E83" s="10"/>
      <c r="F83" s="10"/>
      <c r="G83" s="10"/>
      <c r="H83" s="10"/>
      <c r="I83" s="11"/>
      <c r="J83" s="120"/>
      <c r="K83" s="120"/>
      <c r="L83" s="121"/>
      <c r="M83" s="119"/>
      <c r="N83" s="119"/>
    </row>
    <row r="84" spans="1:15" s="12" customFormat="1" x14ac:dyDescent="0.25">
      <c r="A84" s="12" t="s">
        <v>81</v>
      </c>
      <c r="C84" s="14"/>
      <c r="D84" s="10"/>
      <c r="E84" s="10"/>
      <c r="F84" s="10"/>
      <c r="G84" s="10"/>
      <c r="H84" s="10"/>
      <c r="I84" s="11"/>
      <c r="J84" s="118"/>
      <c r="K84" s="121"/>
      <c r="L84" s="119"/>
      <c r="M84" s="119"/>
      <c r="N84" s="119"/>
    </row>
    <row r="85" spans="1:15" s="12" customFormat="1" x14ac:dyDescent="0.25">
      <c r="C85" s="38" t="s">
        <v>98</v>
      </c>
      <c r="D85" s="3"/>
      <c r="E85" s="3"/>
      <c r="F85" s="3"/>
      <c r="G85" s="3"/>
      <c r="H85" s="3"/>
      <c r="I85" s="46">
        <f>SUM(D85:H85)</f>
        <v>0</v>
      </c>
      <c r="J85" s="118"/>
      <c r="K85" s="118"/>
      <c r="L85" s="119"/>
      <c r="M85" s="119"/>
      <c r="N85" s="119"/>
    </row>
    <row r="86" spans="1:15" s="12" customFormat="1" x14ac:dyDescent="0.25">
      <c r="C86" s="38" t="s">
        <v>99</v>
      </c>
      <c r="D86" s="3"/>
      <c r="E86" s="3"/>
      <c r="F86" s="3"/>
      <c r="G86" s="3"/>
      <c r="H86" s="3"/>
      <c r="I86" s="46">
        <f>SUM(D86:H86)</f>
        <v>0</v>
      </c>
      <c r="J86" s="118"/>
      <c r="K86" s="118"/>
      <c r="L86" s="119"/>
      <c r="M86" s="119"/>
      <c r="N86" s="119"/>
    </row>
    <row r="87" spans="1:15" s="12" customFormat="1" x14ac:dyDescent="0.25">
      <c r="C87" s="38" t="s">
        <v>103</v>
      </c>
      <c r="D87" s="3"/>
      <c r="E87" s="3"/>
      <c r="F87" s="3"/>
      <c r="G87" s="3"/>
      <c r="H87" s="3"/>
      <c r="I87" s="46">
        <f t="shared" ref="I87:I88" si="21">SUM(D87:H87)</f>
        <v>0</v>
      </c>
      <c r="J87" s="118"/>
      <c r="K87" s="118"/>
      <c r="L87" s="119"/>
      <c r="M87" s="119"/>
      <c r="N87" s="119"/>
    </row>
    <row r="88" spans="1:15" s="12" customFormat="1" x14ac:dyDescent="0.25">
      <c r="C88" s="38" t="s">
        <v>106</v>
      </c>
      <c r="D88" s="3"/>
      <c r="E88" s="3"/>
      <c r="F88" s="3"/>
      <c r="G88" s="3"/>
      <c r="H88" s="3"/>
      <c r="I88" s="46">
        <f t="shared" si="21"/>
        <v>0</v>
      </c>
      <c r="J88" s="118"/>
      <c r="K88" s="118"/>
      <c r="L88" s="119"/>
      <c r="M88" s="119"/>
      <c r="N88" s="119"/>
    </row>
    <row r="89" spans="1:15" s="12" customFormat="1" x14ac:dyDescent="0.25">
      <c r="C89" s="47" t="s">
        <v>108</v>
      </c>
      <c r="D89" s="5"/>
      <c r="E89" s="5"/>
      <c r="F89" s="5"/>
      <c r="G89" s="5"/>
      <c r="H89" s="5"/>
      <c r="I89" s="45">
        <f>SUM(D89:H89)</f>
        <v>0</v>
      </c>
      <c r="J89" s="118"/>
      <c r="K89" s="118"/>
      <c r="L89" s="119"/>
      <c r="M89" s="119"/>
      <c r="N89" s="119"/>
    </row>
    <row r="90" spans="1:15" s="12" customFormat="1" x14ac:dyDescent="0.25">
      <c r="C90" s="12" t="s">
        <v>83</v>
      </c>
      <c r="D90" s="117">
        <f>SUM(D85:D89)</f>
        <v>0</v>
      </c>
      <c r="E90" s="117">
        <f>SUM(E85:E89)</f>
        <v>0</v>
      </c>
      <c r="F90" s="117">
        <f>SUM(F85:F89)</f>
        <v>0</v>
      </c>
      <c r="G90" s="117">
        <f>SUM(G85:G89)</f>
        <v>0</v>
      </c>
      <c r="H90" s="117">
        <f>SUM(H85:H89)</f>
        <v>0</v>
      </c>
      <c r="I90" s="11">
        <f>SUM(D90:H90)</f>
        <v>0</v>
      </c>
      <c r="J90" s="119"/>
      <c r="K90" s="119"/>
      <c r="L90" s="119"/>
      <c r="M90" s="119"/>
      <c r="N90" s="119"/>
    </row>
    <row r="91" spans="1:15" s="12" customFormat="1" x14ac:dyDescent="0.25">
      <c r="C91" s="1"/>
      <c r="D91" s="34"/>
      <c r="E91" s="7"/>
      <c r="F91" s="7"/>
    </row>
    <row r="92" spans="1:15" s="12" customFormat="1" x14ac:dyDescent="0.25">
      <c r="A92" s="14" t="s">
        <v>55</v>
      </c>
      <c r="B92" s="14"/>
      <c r="C92" s="14"/>
      <c r="D92" s="10">
        <f>D32+D43+D39+D53+D48+D60+D82+D90</f>
        <v>0</v>
      </c>
      <c r="E92" s="10">
        <f>E32+E43+E39+E53+E48+E60+E82+E90</f>
        <v>0</v>
      </c>
      <c r="F92" s="10">
        <f>F32+F43+F39+F53+F48+F60+F82+F90</f>
        <v>0</v>
      </c>
      <c r="G92" s="10">
        <f>G32+G43+G39+G53+G48+G60+G82+G90</f>
        <v>0</v>
      </c>
      <c r="H92" s="10">
        <f>H32+H43+H39+H53+H48+H60+H82+H90</f>
        <v>0</v>
      </c>
      <c r="I92" s="26">
        <f>SUM(D92:H92)</f>
        <v>0</v>
      </c>
      <c r="J92" s="10"/>
      <c r="K92" s="16"/>
    </row>
    <row r="93" spans="1:15" s="12" customFormat="1" ht="13.8" thickBot="1" x14ac:dyDescent="0.3">
      <c r="A93" s="114" t="s">
        <v>119</v>
      </c>
      <c r="B93" s="15"/>
      <c r="C93" s="122">
        <v>0.42</v>
      </c>
      <c r="D93" s="123">
        <f>D98*$C$93</f>
        <v>0</v>
      </c>
      <c r="E93" s="123">
        <f>E98*$C$93</f>
        <v>0</v>
      </c>
      <c r="F93" s="123">
        <f>F98*$C$93</f>
        <v>0</v>
      </c>
      <c r="G93" s="123">
        <f>G98*$C$93</f>
        <v>0</v>
      </c>
      <c r="H93" s="123">
        <f>H98*$C$93</f>
        <v>0</v>
      </c>
      <c r="I93" s="124">
        <f>SUM(D93:H93)</f>
        <v>0</v>
      </c>
      <c r="J93" s="10"/>
      <c r="K93" s="16"/>
    </row>
    <row r="94" spans="1:15" s="12" customFormat="1" ht="13.8" thickTop="1" x14ac:dyDescent="0.25">
      <c r="A94" s="14" t="s">
        <v>56</v>
      </c>
      <c r="B94" s="14"/>
      <c r="C94" s="14"/>
      <c r="D94" s="10">
        <f>SUM(D92:D93)</f>
        <v>0</v>
      </c>
      <c r="E94" s="10">
        <f t="shared" ref="E94:I94" si="22">SUM(E92:E93)</f>
        <v>0</v>
      </c>
      <c r="F94" s="10">
        <f t="shared" si="22"/>
        <v>0</v>
      </c>
      <c r="G94" s="10">
        <f t="shared" si="22"/>
        <v>0</v>
      </c>
      <c r="H94" s="10">
        <f t="shared" si="22"/>
        <v>0</v>
      </c>
      <c r="I94" s="10">
        <f t="shared" si="22"/>
        <v>0</v>
      </c>
      <c r="J94" s="11"/>
      <c r="K94" s="1"/>
      <c r="L94" s="1"/>
      <c r="M94" s="1"/>
      <c r="N94" s="1"/>
      <c r="O94" s="1"/>
    </row>
    <row r="95" spans="1:15" s="12" customFormat="1" x14ac:dyDescent="0.25">
      <c r="A95" s="14"/>
      <c r="B95" s="14"/>
      <c r="C95" s="14"/>
      <c r="D95" s="10"/>
      <c r="E95" s="10"/>
      <c r="F95" s="10"/>
      <c r="G95" s="10"/>
      <c r="H95" s="10"/>
      <c r="I95" s="10"/>
      <c r="J95" s="11"/>
      <c r="K95" s="1"/>
      <c r="L95" s="1"/>
      <c r="M95" s="1"/>
      <c r="N95" s="1"/>
      <c r="O95" s="1"/>
    </row>
    <row r="96" spans="1:15" ht="37.950000000000003" customHeight="1" x14ac:dyDescent="0.3">
      <c r="A96" s="144" t="s">
        <v>120</v>
      </c>
      <c r="B96" s="145"/>
      <c r="C96" s="145"/>
      <c r="D96" s="145"/>
      <c r="E96" s="145"/>
      <c r="F96" s="145"/>
      <c r="G96" s="145"/>
      <c r="H96" s="145"/>
      <c r="I96" s="145"/>
    </row>
    <row r="97" spans="1:12" ht="25.5" customHeight="1" x14ac:dyDescent="0.3">
      <c r="A97" s="133"/>
      <c r="B97" s="134"/>
      <c r="C97" s="134"/>
      <c r="D97" s="134"/>
      <c r="E97" s="134"/>
      <c r="F97" s="134"/>
      <c r="G97" s="134"/>
      <c r="H97" s="134"/>
      <c r="I97" s="134"/>
    </row>
    <row r="98" spans="1:12" x14ac:dyDescent="0.25">
      <c r="A98" s="116" t="s">
        <v>105</v>
      </c>
      <c r="B98" s="116"/>
      <c r="C98" s="116"/>
      <c r="D98" s="137">
        <f>(D92-D48-D60-D90-D77-D80)+D105</f>
        <v>0</v>
      </c>
      <c r="E98" s="137">
        <f t="shared" ref="E98:I98" si="23">(E92-E48-E60-E90-E77-E80)+E105</f>
        <v>0</v>
      </c>
      <c r="F98" s="137">
        <f t="shared" si="23"/>
        <v>0</v>
      </c>
      <c r="G98" s="137">
        <f t="shared" si="23"/>
        <v>0</v>
      </c>
      <c r="H98" s="137">
        <f t="shared" si="23"/>
        <v>0</v>
      </c>
      <c r="I98" s="137">
        <f t="shared" si="23"/>
        <v>0</v>
      </c>
      <c r="J98" s="3"/>
      <c r="L98" s="2"/>
    </row>
    <row r="99" spans="1:12" x14ac:dyDescent="0.25">
      <c r="A99" s="131"/>
      <c r="B99" s="131"/>
      <c r="C99" s="131"/>
      <c r="D99" s="132"/>
      <c r="E99" s="132"/>
      <c r="F99" s="132"/>
      <c r="G99" s="132"/>
      <c r="H99" s="132"/>
      <c r="I99" s="129"/>
      <c r="J99" s="3"/>
      <c r="L99" s="2"/>
    </row>
    <row r="100" spans="1:12" x14ac:dyDescent="0.25">
      <c r="A100" s="130" t="str">
        <f>C85</f>
        <v>Sub-Award 1</v>
      </c>
      <c r="B100" s="127"/>
      <c r="C100" s="127"/>
      <c r="D100" s="128">
        <f>IF(D85&gt;25000,(25000),(D85))</f>
        <v>0</v>
      </c>
      <c r="E100" s="128">
        <f>IF(D85+E85&gt;25000,(25000-D100),(E85))</f>
        <v>0</v>
      </c>
      <c r="F100" s="128">
        <f>IF(E85+F85+D85&gt;25000,(25000-E100-D100),(F85))</f>
        <v>0</v>
      </c>
      <c r="G100" s="128">
        <f>IF(F85+G85+E85+D85&gt;25000,(25000-F100-E100-D100),(G85))</f>
        <v>0</v>
      </c>
      <c r="H100" s="128">
        <f>IF(G85+H85+F85+E85&gt;25000,(25000-G100-F100-E100-D100),(H85))</f>
        <v>0</v>
      </c>
      <c r="I100" s="128">
        <f>SUM(D100:H100)</f>
        <v>0</v>
      </c>
      <c r="J100" s="3"/>
      <c r="L100" s="2"/>
    </row>
    <row r="101" spans="1:12" x14ac:dyDescent="0.25">
      <c r="A101" s="130" t="str">
        <f>C86</f>
        <v>Sub-Award 2</v>
      </c>
      <c r="B101" s="127"/>
      <c r="C101" s="127"/>
      <c r="D101" s="128">
        <f>IF(D86&gt;25000,(25000),(D86))</f>
        <v>0</v>
      </c>
      <c r="E101" s="128">
        <f>IF(D86+E86&gt;25000,(25000-D101),(E86))</f>
        <v>0</v>
      </c>
      <c r="F101" s="128">
        <f>IF(E86+F86+D86&gt;25000,(25000-E101-D101),(F86))</f>
        <v>0</v>
      </c>
      <c r="G101" s="128">
        <f>IF(F86+G86+E86+D86&gt;25000,(25000-F101-E101-D101),(G86))</f>
        <v>0</v>
      </c>
      <c r="H101" s="128">
        <f>IF(G86+H86+F86+E86&gt;25000,(25000-G101-F101-E101-D101),(H86))</f>
        <v>0</v>
      </c>
      <c r="I101" s="128">
        <f t="shared" ref="I101:I104" si="24">SUM(D101:H101)</f>
        <v>0</v>
      </c>
      <c r="J101" s="3"/>
      <c r="L101" s="2"/>
    </row>
    <row r="102" spans="1:12" x14ac:dyDescent="0.25">
      <c r="A102" s="130" t="str">
        <f>C87</f>
        <v>Sub-Award 3</v>
      </c>
      <c r="B102" s="127"/>
      <c r="C102" s="127"/>
      <c r="D102" s="128">
        <f>IF(D87&gt;25000,(25000),(D87))</f>
        <v>0</v>
      </c>
      <c r="E102" s="128">
        <f>IF(D87+E87&gt;25000,(25000-D102),(E87))</f>
        <v>0</v>
      </c>
      <c r="F102" s="128">
        <f>IF(E87+F87+D87&gt;25000,(25000-E102-D102),(F87))</f>
        <v>0</v>
      </c>
      <c r="G102" s="128">
        <f>IF(F87+G87+E87+D87&gt;25000,(25000-F102-E102-D102),(G87))</f>
        <v>0</v>
      </c>
      <c r="H102" s="128">
        <f>IF(G87+H87+F87+E87&gt;25000,(25000-G102-F102-E102-D102),(H87))</f>
        <v>0</v>
      </c>
      <c r="I102" s="128">
        <f t="shared" si="24"/>
        <v>0</v>
      </c>
      <c r="J102" s="3"/>
      <c r="L102" s="2"/>
    </row>
    <row r="103" spans="1:12" x14ac:dyDescent="0.25">
      <c r="A103" s="130" t="str">
        <f>C88</f>
        <v xml:space="preserve">Sub-Award 4 </v>
      </c>
      <c r="B103" s="127"/>
      <c r="C103" s="127"/>
      <c r="D103" s="128">
        <f>IF(D88&gt;25000,(25000),(D88))</f>
        <v>0</v>
      </c>
      <c r="E103" s="128">
        <f>IF(D88+E88&gt;25000,(25000-D103),(E88))</f>
        <v>0</v>
      </c>
      <c r="F103" s="128">
        <f>IF(E88+F88+D88&gt;25000,(25000-E103-D103),(F88))</f>
        <v>0</v>
      </c>
      <c r="G103" s="128">
        <f>IF(F88+G88+E88+D88&gt;25000,(25000-F103-E103-D103),(G88))</f>
        <v>0</v>
      </c>
      <c r="H103" s="128">
        <f>IF(G88+H88+F88+E88&gt;25000,(25000-G103-F103-E103-D103),(H88))</f>
        <v>0</v>
      </c>
      <c r="I103" s="128">
        <f t="shared" ref="I103" si="25">SUM(D103:H103)</f>
        <v>0</v>
      </c>
      <c r="J103" s="3"/>
      <c r="L103" s="2"/>
    </row>
    <row r="104" spans="1:12" ht="13.8" thickBot="1" x14ac:dyDescent="0.3">
      <c r="A104" s="140" t="str">
        <f t="shared" ref="A104" si="26">C89</f>
        <v>Sub-Award 5</v>
      </c>
      <c r="B104" s="141"/>
      <c r="C104" s="141"/>
      <c r="D104" s="142">
        <f>IF(D89&gt;25000,(25000),(D89))</f>
        <v>0</v>
      </c>
      <c r="E104" s="142">
        <f>IF(D89+E89&gt;25000,(25000-D104),(E89))</f>
        <v>0</v>
      </c>
      <c r="F104" s="142">
        <f>IF(E89+F89+D89&gt;25000,(25000-E104-D104),(F89))</f>
        <v>0</v>
      </c>
      <c r="G104" s="142">
        <f>IF(F89+G89+E89+D89&gt;25000,(25000-F104-E104-D104),(G89))</f>
        <v>0</v>
      </c>
      <c r="H104" s="142">
        <f>IF(G89+H89+F89+E89&gt;25000,(25000-G104-F104-E104-D104),(H89))</f>
        <v>0</v>
      </c>
      <c r="I104" s="142">
        <f t="shared" si="24"/>
        <v>0</v>
      </c>
      <c r="J104" s="3"/>
      <c r="L104" s="2"/>
    </row>
    <row r="105" spans="1:12" ht="13.8" thickTop="1" x14ac:dyDescent="0.25">
      <c r="A105" s="127" t="s">
        <v>107</v>
      </c>
      <c r="B105" s="127"/>
      <c r="C105" s="127"/>
      <c r="D105" s="135">
        <f>SUM(D100:D104)</f>
        <v>0</v>
      </c>
      <c r="E105" s="135">
        <f>SUM(E100:E104)</f>
        <v>0</v>
      </c>
      <c r="F105" s="135">
        <f>SUM(F100:F104)</f>
        <v>0</v>
      </c>
      <c r="G105" s="135">
        <f>SUM(G100:G104)</f>
        <v>0</v>
      </c>
      <c r="H105" s="135">
        <f>SUM(H100:H104)</f>
        <v>0</v>
      </c>
      <c r="I105" s="136">
        <f>SUM(D105:H105)</f>
        <v>0</v>
      </c>
      <c r="J105" s="3"/>
      <c r="L105" s="2"/>
    </row>
    <row r="108" spans="1:12" x14ac:dyDescent="0.25">
      <c r="A108" s="92"/>
      <c r="B108" s="33"/>
      <c r="C108" s="12"/>
      <c r="D108" s="34"/>
    </row>
  </sheetData>
  <mergeCells count="6">
    <mergeCell ref="A96:I96"/>
    <mergeCell ref="D1:E1"/>
    <mergeCell ref="D2:E2"/>
    <mergeCell ref="D4:H4"/>
    <mergeCell ref="I4:J4"/>
    <mergeCell ref="B12:C12"/>
  </mergeCells>
  <pageMargins left="0.7" right="0.7" top="0.75" bottom="0.75" header="0.3" footer="0.3"/>
  <pageSetup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
  <sheetViews>
    <sheetView workbookViewId="0">
      <selection activeCell="G11" sqref="G11"/>
    </sheetView>
  </sheetViews>
  <sheetFormatPr defaultRowHeight="14.4" x14ac:dyDescent="0.3"/>
  <cols>
    <col min="1" max="1" width="37" bestFit="1" customWidth="1"/>
    <col min="2" max="2" width="11.5546875" bestFit="1" customWidth="1"/>
    <col min="3" max="6" width="10.5546875" bestFit="1" customWidth="1"/>
    <col min="7" max="7" width="12.33203125" customWidth="1"/>
    <col min="9" max="9" width="12.109375" style="22" bestFit="1" customWidth="1"/>
  </cols>
  <sheetData>
    <row r="1" spans="1:9" s="20" customFormat="1" x14ac:dyDescent="0.3">
      <c r="A1" s="20" t="s">
        <v>32</v>
      </c>
      <c r="B1" s="20" t="s">
        <v>3</v>
      </c>
      <c r="C1" s="20" t="s">
        <v>19</v>
      </c>
      <c r="D1" s="20" t="s">
        <v>20</v>
      </c>
      <c r="E1" s="20" t="s">
        <v>29</v>
      </c>
      <c r="F1" s="20" t="s">
        <v>30</v>
      </c>
      <c r="G1" s="20" t="s">
        <v>13</v>
      </c>
      <c r="I1" s="22" t="s">
        <v>34</v>
      </c>
    </row>
    <row r="2" spans="1:9" x14ac:dyDescent="0.3">
      <c r="A2" t="s">
        <v>31</v>
      </c>
      <c r="B2" s="19">
        <f>'Revised Budget Template'!D32+'Revised Budget Template'!D39</f>
        <v>0</v>
      </c>
      <c r="C2" s="19">
        <f>'Revised Budget Template'!E32+'Revised Budget Template'!E39</f>
        <v>0</v>
      </c>
      <c r="D2" s="19">
        <f>'Revised Budget Template'!F32+'Revised Budget Template'!F39</f>
        <v>0</v>
      </c>
      <c r="E2" s="19">
        <f>'Revised Budget Template'!G32+'Revised Budget Template'!G39</f>
        <v>0</v>
      </c>
      <c r="F2" s="19">
        <f>'Revised Budget Template'!H32+'Revised Budget Template'!H39</f>
        <v>0</v>
      </c>
      <c r="G2" s="19">
        <f>'Revised Budget Template'!I32+'Revised Budget Template'!I39</f>
        <v>0</v>
      </c>
    </row>
    <row r="3" spans="1:9" x14ac:dyDescent="0.3">
      <c r="A3" t="s">
        <v>17</v>
      </c>
      <c r="B3" s="19">
        <f>'Revised Budget Template'!D43</f>
        <v>0</v>
      </c>
      <c r="C3" s="19">
        <f>'Revised Budget Template'!E43</f>
        <v>0</v>
      </c>
      <c r="D3" s="19">
        <f>'Revised Budget Template'!F43</f>
        <v>0</v>
      </c>
      <c r="E3" s="19">
        <f>'Revised Budget Template'!G43</f>
        <v>0</v>
      </c>
      <c r="F3" s="19">
        <f>'Revised Budget Template'!H43</f>
        <v>0</v>
      </c>
      <c r="G3" s="19">
        <f>'Revised Budget Template'!I43</f>
        <v>0</v>
      </c>
    </row>
    <row r="4" spans="1:9" x14ac:dyDescent="0.3">
      <c r="A4" t="s">
        <v>0</v>
      </c>
      <c r="B4" s="19">
        <f>'Revised Budget Template'!D53</f>
        <v>0</v>
      </c>
      <c r="C4" s="19">
        <f>'Revised Budget Template'!E53</f>
        <v>0</v>
      </c>
      <c r="D4" s="19">
        <f>'Revised Budget Template'!F53</f>
        <v>0</v>
      </c>
      <c r="E4" s="19">
        <f>'Revised Budget Template'!G53</f>
        <v>0</v>
      </c>
      <c r="F4" s="19">
        <f>'Revised Budget Template'!H53</f>
        <v>0</v>
      </c>
      <c r="G4" s="19">
        <f>'Revised Budget Template'!I53</f>
        <v>0</v>
      </c>
    </row>
    <row r="5" spans="1:9" x14ac:dyDescent="0.3">
      <c r="A5" t="s">
        <v>18</v>
      </c>
      <c r="B5" s="19">
        <f>'Revised Budget Template'!D48</f>
        <v>0</v>
      </c>
      <c r="C5" s="19">
        <f>'Revised Budget Template'!E48</f>
        <v>0</v>
      </c>
      <c r="D5" s="19">
        <f>'Revised Budget Template'!F48</f>
        <v>0</v>
      </c>
      <c r="E5" s="19">
        <f>'Revised Budget Template'!G48</f>
        <v>0</v>
      </c>
      <c r="F5" s="19">
        <f>'Revised Budget Template'!H48</f>
        <v>0</v>
      </c>
      <c r="G5" s="19">
        <f>'Revised Budget Template'!I48</f>
        <v>0</v>
      </c>
    </row>
    <row r="6" spans="1:9" x14ac:dyDescent="0.3">
      <c r="A6" t="s">
        <v>58</v>
      </c>
      <c r="B6" s="19">
        <f>'Revised Budget Template'!D60</f>
        <v>0</v>
      </c>
      <c r="C6" s="19">
        <f>'Revised Budget Template'!E60</f>
        <v>0</v>
      </c>
      <c r="D6" s="19">
        <f>'Revised Budget Template'!F60</f>
        <v>0</v>
      </c>
      <c r="E6" s="19">
        <f>'Revised Budget Template'!G60</f>
        <v>0</v>
      </c>
      <c r="F6" s="19">
        <f>'Revised Budget Template'!H60</f>
        <v>0</v>
      </c>
      <c r="G6" s="19">
        <f>'Revised Budget Template'!I60</f>
        <v>0</v>
      </c>
    </row>
    <row r="7" spans="1:9" x14ac:dyDescent="0.3">
      <c r="A7" t="s">
        <v>59</v>
      </c>
      <c r="B7" s="19">
        <f>'Revised Budget Template'!D82</f>
        <v>0</v>
      </c>
      <c r="C7" s="19">
        <f>'Revised Budget Template'!E82</f>
        <v>0</v>
      </c>
      <c r="D7" s="19">
        <f>'Revised Budget Template'!F82</f>
        <v>0</v>
      </c>
      <c r="E7" s="19">
        <f>'Revised Budget Template'!G82</f>
        <v>0</v>
      </c>
      <c r="F7" s="19">
        <f>'Revised Budget Template'!H82</f>
        <v>0</v>
      </c>
      <c r="G7" s="19">
        <f>'Revised Budget Template'!I82</f>
        <v>0</v>
      </c>
    </row>
    <row r="8" spans="1:9" x14ac:dyDescent="0.3">
      <c r="A8" s="67" t="s">
        <v>33</v>
      </c>
      <c r="B8" s="68">
        <f>'Revised Budget Template'!D90</f>
        <v>0</v>
      </c>
      <c r="C8" s="68">
        <f>'Revised Budget Template'!E90</f>
        <v>0</v>
      </c>
      <c r="D8" s="68">
        <f>'Revised Budget Template'!F90</f>
        <v>0</v>
      </c>
      <c r="E8" s="68">
        <f>'Revised Budget Template'!G90</f>
        <v>0</v>
      </c>
      <c r="F8" s="68">
        <f>'Revised Budget Template'!H90</f>
        <v>0</v>
      </c>
      <c r="G8" s="68">
        <f>'Revised Budget Template'!I90</f>
        <v>0</v>
      </c>
    </row>
    <row r="9" spans="1:9" s="20" customFormat="1" x14ac:dyDescent="0.3">
      <c r="A9" s="20" t="s">
        <v>2</v>
      </c>
      <c r="B9" s="21">
        <f>'Revised Budget Template'!D92</f>
        <v>0</v>
      </c>
      <c r="C9" s="21">
        <f>'Revised Budget Template'!E92</f>
        <v>0</v>
      </c>
      <c r="D9" s="21">
        <f>'Revised Budget Template'!F92</f>
        <v>0</v>
      </c>
      <c r="E9" s="21">
        <f>'Revised Budget Template'!G92</f>
        <v>0</v>
      </c>
      <c r="F9" s="21">
        <f>'Revised Budget Template'!H92</f>
        <v>0</v>
      </c>
      <c r="G9" s="21">
        <f>'Revised Budget Template'!I92</f>
        <v>0</v>
      </c>
      <c r="I9" s="23">
        <f>SUM(G2:G8)</f>
        <v>0</v>
      </c>
    </row>
    <row r="10" spans="1:9" x14ac:dyDescent="0.3">
      <c r="A10" s="67" t="s">
        <v>35</v>
      </c>
      <c r="B10" s="68">
        <f>'Revised Budget Template'!D93</f>
        <v>0</v>
      </c>
      <c r="C10" s="68">
        <f>'Revised Budget Template'!E93</f>
        <v>0</v>
      </c>
      <c r="D10" s="68">
        <f>'Revised Budget Template'!F93</f>
        <v>0</v>
      </c>
      <c r="E10" s="68">
        <f>'Revised Budget Template'!G93</f>
        <v>0</v>
      </c>
      <c r="F10" s="68">
        <f>'Revised Budget Template'!H93</f>
        <v>0</v>
      </c>
      <c r="G10" s="68">
        <f>'Revised Budget Template'!I93</f>
        <v>0</v>
      </c>
    </row>
    <row r="11" spans="1:9" s="20" customFormat="1" x14ac:dyDescent="0.3">
      <c r="A11" s="20" t="s">
        <v>36</v>
      </c>
      <c r="B11" s="21">
        <f>SUM(B9:B10)</f>
        <v>0</v>
      </c>
      <c r="C11" s="21">
        <f t="shared" ref="C11:F11" si="0">SUM(C9:C10)</f>
        <v>0</v>
      </c>
      <c r="D11" s="21">
        <f t="shared" si="0"/>
        <v>0</v>
      </c>
      <c r="E11" s="21">
        <f t="shared" si="0"/>
        <v>0</v>
      </c>
      <c r="F11" s="21">
        <f t="shared" si="0"/>
        <v>0</v>
      </c>
      <c r="G11" s="21">
        <f>SUM(B11:F11)</f>
        <v>0</v>
      </c>
      <c r="I11" s="23">
        <f>G9+G10</f>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E45"/>
  <sheetViews>
    <sheetView topLeftCell="A10" workbookViewId="0">
      <selection activeCell="B37" sqref="B37"/>
    </sheetView>
  </sheetViews>
  <sheetFormatPr defaultRowHeight="14.4" x14ac:dyDescent="0.3"/>
  <cols>
    <col min="1" max="1" width="11.6640625" bestFit="1" customWidth="1"/>
    <col min="3" max="3" width="16.33203125" bestFit="1" customWidth="1"/>
    <col min="5" max="5" width="10.5546875" bestFit="1" customWidth="1"/>
    <col min="7" max="7" width="11.5546875" bestFit="1" customWidth="1"/>
  </cols>
  <sheetData>
    <row r="3" spans="1:5" x14ac:dyDescent="0.3">
      <c r="A3" s="20" t="s">
        <v>25</v>
      </c>
      <c r="C3" t="s">
        <v>22</v>
      </c>
      <c r="D3" t="s">
        <v>13</v>
      </c>
    </row>
    <row r="4" spans="1:5" x14ac:dyDescent="0.3">
      <c r="B4" t="s">
        <v>21</v>
      </c>
      <c r="C4" t="s">
        <v>24</v>
      </c>
      <c r="D4" t="s">
        <v>23</v>
      </c>
    </row>
    <row r="5" spans="1:5" x14ac:dyDescent="0.3">
      <c r="A5" t="s">
        <v>12</v>
      </c>
      <c r="B5" s="25">
        <v>50</v>
      </c>
      <c r="E5" s="17">
        <f>B5*C5*D5</f>
        <v>0</v>
      </c>
    </row>
    <row r="6" spans="1:5" x14ac:dyDescent="0.3">
      <c r="A6" t="s">
        <v>14</v>
      </c>
      <c r="B6" s="24"/>
      <c r="E6" s="17">
        <f t="shared" ref="E6:E11" si="0">B6*C6*D6</f>
        <v>0</v>
      </c>
    </row>
    <row r="7" spans="1:5" x14ac:dyDescent="0.3">
      <c r="A7" t="s">
        <v>15</v>
      </c>
      <c r="B7" s="138">
        <v>0.54</v>
      </c>
      <c r="C7" s="24"/>
      <c r="E7" s="17">
        <f t="shared" si="0"/>
        <v>0</v>
      </c>
    </row>
    <row r="8" spans="1:5" x14ac:dyDescent="0.3">
      <c r="A8" t="s">
        <v>16</v>
      </c>
      <c r="E8" s="17">
        <f t="shared" si="0"/>
        <v>0</v>
      </c>
    </row>
    <row r="9" spans="1:5" x14ac:dyDescent="0.3">
      <c r="A9" t="s">
        <v>10</v>
      </c>
      <c r="E9" s="17">
        <f t="shared" si="0"/>
        <v>0</v>
      </c>
    </row>
    <row r="10" spans="1:5" x14ac:dyDescent="0.3">
      <c r="A10" t="s">
        <v>9</v>
      </c>
      <c r="E10" s="17">
        <f t="shared" si="0"/>
        <v>0</v>
      </c>
    </row>
    <row r="11" spans="1:5" x14ac:dyDescent="0.3">
      <c r="A11" t="s">
        <v>1</v>
      </c>
      <c r="E11" s="17">
        <f t="shared" si="0"/>
        <v>0</v>
      </c>
    </row>
    <row r="12" spans="1:5" x14ac:dyDescent="0.3">
      <c r="D12" s="20" t="s">
        <v>13</v>
      </c>
      <c r="E12" s="18">
        <f>SUM(E5:E11)</f>
        <v>0</v>
      </c>
    </row>
    <row r="14" spans="1:5" x14ac:dyDescent="0.3">
      <c r="A14" s="20" t="s">
        <v>26</v>
      </c>
      <c r="C14" t="s">
        <v>22</v>
      </c>
      <c r="D14" t="s">
        <v>13</v>
      </c>
    </row>
    <row r="15" spans="1:5" x14ac:dyDescent="0.3">
      <c r="B15" t="s">
        <v>21</v>
      </c>
      <c r="C15" t="s">
        <v>24</v>
      </c>
      <c r="D15" t="s">
        <v>23</v>
      </c>
    </row>
    <row r="16" spans="1:5" x14ac:dyDescent="0.3">
      <c r="A16" t="s">
        <v>12</v>
      </c>
      <c r="B16" s="25">
        <f>B5</f>
        <v>50</v>
      </c>
      <c r="E16" s="17">
        <f>B16*C16*D16</f>
        <v>0</v>
      </c>
    </row>
    <row r="17" spans="1:5" x14ac:dyDescent="0.3">
      <c r="A17" t="s">
        <v>14</v>
      </c>
      <c r="B17" s="24"/>
      <c r="E17" s="17">
        <f t="shared" ref="E17:E22" si="1">B17*C17*D17</f>
        <v>0</v>
      </c>
    </row>
    <row r="18" spans="1:5" x14ac:dyDescent="0.3">
      <c r="A18" t="s">
        <v>15</v>
      </c>
      <c r="B18" s="138">
        <f>B7</f>
        <v>0.54</v>
      </c>
      <c r="C18" s="24"/>
      <c r="E18" s="17">
        <f t="shared" si="1"/>
        <v>0</v>
      </c>
    </row>
    <row r="19" spans="1:5" x14ac:dyDescent="0.3">
      <c r="A19" t="s">
        <v>16</v>
      </c>
      <c r="E19" s="17">
        <f t="shared" si="1"/>
        <v>0</v>
      </c>
    </row>
    <row r="20" spans="1:5" x14ac:dyDescent="0.3">
      <c r="A20" t="s">
        <v>10</v>
      </c>
      <c r="E20" s="17">
        <f t="shared" si="1"/>
        <v>0</v>
      </c>
    </row>
    <row r="21" spans="1:5" x14ac:dyDescent="0.3">
      <c r="A21" t="s">
        <v>9</v>
      </c>
      <c r="E21" s="17">
        <f t="shared" si="1"/>
        <v>0</v>
      </c>
    </row>
    <row r="22" spans="1:5" x14ac:dyDescent="0.3">
      <c r="A22" t="s">
        <v>1</v>
      </c>
      <c r="E22" s="17">
        <f t="shared" si="1"/>
        <v>0</v>
      </c>
    </row>
    <row r="23" spans="1:5" x14ac:dyDescent="0.3">
      <c r="D23" s="20" t="s">
        <v>13</v>
      </c>
      <c r="E23" s="18">
        <f>SUM(E16:E22)</f>
        <v>0</v>
      </c>
    </row>
    <row r="25" spans="1:5" x14ac:dyDescent="0.3">
      <c r="A25" s="20" t="s">
        <v>27</v>
      </c>
      <c r="C25" t="s">
        <v>22</v>
      </c>
      <c r="D25" t="s">
        <v>13</v>
      </c>
    </row>
    <row r="26" spans="1:5" x14ac:dyDescent="0.3">
      <c r="B26" t="s">
        <v>21</v>
      </c>
      <c r="C26" t="s">
        <v>24</v>
      </c>
      <c r="D26" t="s">
        <v>23</v>
      </c>
    </row>
    <row r="27" spans="1:5" x14ac:dyDescent="0.3">
      <c r="A27" t="s">
        <v>12</v>
      </c>
      <c r="B27" s="25">
        <f>B5</f>
        <v>50</v>
      </c>
      <c r="E27" s="17">
        <f>B27*C27*D27</f>
        <v>0</v>
      </c>
    </row>
    <row r="28" spans="1:5" x14ac:dyDescent="0.3">
      <c r="A28" t="s">
        <v>14</v>
      </c>
      <c r="B28" s="24"/>
      <c r="E28" s="17">
        <f t="shared" ref="E28:E33" si="2">B28*C28*D28</f>
        <v>0</v>
      </c>
    </row>
    <row r="29" spans="1:5" x14ac:dyDescent="0.3">
      <c r="A29" t="s">
        <v>15</v>
      </c>
      <c r="B29" s="138">
        <f>B7</f>
        <v>0.54</v>
      </c>
      <c r="C29" s="24"/>
      <c r="E29" s="17">
        <f t="shared" si="2"/>
        <v>0</v>
      </c>
    </row>
    <row r="30" spans="1:5" x14ac:dyDescent="0.3">
      <c r="A30" t="s">
        <v>16</v>
      </c>
      <c r="E30" s="17">
        <f t="shared" si="2"/>
        <v>0</v>
      </c>
    </row>
    <row r="31" spans="1:5" x14ac:dyDescent="0.3">
      <c r="A31" t="s">
        <v>10</v>
      </c>
      <c r="E31" s="17">
        <f t="shared" si="2"/>
        <v>0</v>
      </c>
    </row>
    <row r="32" spans="1:5" x14ac:dyDescent="0.3">
      <c r="A32" t="s">
        <v>9</v>
      </c>
      <c r="E32" s="17">
        <f t="shared" si="2"/>
        <v>0</v>
      </c>
    </row>
    <row r="33" spans="1:5" x14ac:dyDescent="0.3">
      <c r="A33" t="s">
        <v>1</v>
      </c>
      <c r="E33" s="17">
        <f t="shared" si="2"/>
        <v>0</v>
      </c>
    </row>
    <row r="34" spans="1:5" x14ac:dyDescent="0.3">
      <c r="D34" s="20" t="s">
        <v>13</v>
      </c>
      <c r="E34" s="18">
        <f>SUM(E27:E33)</f>
        <v>0</v>
      </c>
    </row>
    <row r="36" spans="1:5" x14ac:dyDescent="0.3">
      <c r="A36" s="20" t="s">
        <v>28</v>
      </c>
      <c r="C36" t="s">
        <v>22</v>
      </c>
      <c r="D36" t="s">
        <v>13</v>
      </c>
    </row>
    <row r="37" spans="1:5" x14ac:dyDescent="0.3">
      <c r="B37" t="s">
        <v>21</v>
      </c>
      <c r="C37" t="s">
        <v>24</v>
      </c>
      <c r="D37" t="s">
        <v>23</v>
      </c>
    </row>
    <row r="38" spans="1:5" x14ac:dyDescent="0.3">
      <c r="A38" t="s">
        <v>12</v>
      </c>
      <c r="B38" s="25">
        <f>B5</f>
        <v>50</v>
      </c>
      <c r="E38" s="17">
        <f>B38*C38*D38</f>
        <v>0</v>
      </c>
    </row>
    <row r="39" spans="1:5" x14ac:dyDescent="0.3">
      <c r="A39" t="s">
        <v>14</v>
      </c>
      <c r="B39" s="24"/>
      <c r="E39" s="17">
        <f t="shared" ref="E39:E44" si="3">B39*C39*D39</f>
        <v>0</v>
      </c>
    </row>
    <row r="40" spans="1:5" x14ac:dyDescent="0.3">
      <c r="A40" t="s">
        <v>15</v>
      </c>
      <c r="B40" s="138">
        <f>B7</f>
        <v>0.54</v>
      </c>
      <c r="C40" s="24"/>
      <c r="E40" s="17">
        <f t="shared" si="3"/>
        <v>0</v>
      </c>
    </row>
    <row r="41" spans="1:5" x14ac:dyDescent="0.3">
      <c r="A41" t="s">
        <v>16</v>
      </c>
      <c r="E41" s="17">
        <f t="shared" si="3"/>
        <v>0</v>
      </c>
    </row>
    <row r="42" spans="1:5" x14ac:dyDescent="0.3">
      <c r="A42" t="s">
        <v>10</v>
      </c>
      <c r="E42" s="17">
        <f t="shared" si="3"/>
        <v>0</v>
      </c>
    </row>
    <row r="43" spans="1:5" x14ac:dyDescent="0.3">
      <c r="A43" t="s">
        <v>9</v>
      </c>
      <c r="E43" s="17">
        <f t="shared" si="3"/>
        <v>0</v>
      </c>
    </row>
    <row r="44" spans="1:5" x14ac:dyDescent="0.3">
      <c r="A44" t="s">
        <v>1</v>
      </c>
      <c r="E44" s="17">
        <f t="shared" si="3"/>
        <v>0</v>
      </c>
    </row>
    <row r="45" spans="1:5" x14ac:dyDescent="0.3">
      <c r="D45" s="20" t="s">
        <v>13</v>
      </c>
      <c r="E45" s="18">
        <f>SUM(E38:E44)</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Revised Budget Template</vt:lpstr>
      <vt:lpstr>Summary linked to Detailed Budg</vt:lpstr>
      <vt:lpstr>Travel Calculations</vt:lpstr>
      <vt:lpstr>'Revised Budget Template'!Print_Area</vt:lpstr>
    </vt:vector>
  </TitlesOfParts>
  <Company>Seattle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Grants and Contracts Financial Analyst</dc:title>
  <dc:subject>Budget Template</dc:subject>
  <dc:creator>Vanessa Quiroz</dc:creator>
  <cp:lastModifiedBy>Bricknell, Sarah-1</cp:lastModifiedBy>
  <cp:lastPrinted>2014-04-03T22:13:11Z</cp:lastPrinted>
  <dcterms:created xsi:type="dcterms:W3CDTF">2010-02-23T22:24:19Z</dcterms:created>
  <dcterms:modified xsi:type="dcterms:W3CDTF">2019-11-15T17:32:47Z</dcterms:modified>
</cp:coreProperties>
</file>